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_五所四反田遺跡\05_DVD－ROM収録\"/>
    </mc:Choice>
  </mc:AlternateContent>
  <bookViews>
    <workbookView xWindow="0" yWindow="0" windowWidth="28800" windowHeight="14040"/>
  </bookViews>
  <sheets>
    <sheet name="中世遺物" sheetId="9" r:id="rId1"/>
  </sheets>
  <calcPr calcId="162913"/>
</workbook>
</file>

<file path=xl/calcChain.xml><?xml version="1.0" encoding="utf-8"?>
<calcChain xmlns="http://schemas.openxmlformats.org/spreadsheetml/2006/main">
  <c r="G29" i="9" l="1"/>
  <c r="F29" i="9"/>
  <c r="E29" i="9"/>
  <c r="D29" i="9"/>
  <c r="F111" i="9"/>
  <c r="D5" i="9"/>
  <c r="G78" i="9"/>
  <c r="F78" i="9"/>
  <c r="E78" i="9"/>
  <c r="D78" i="9"/>
  <c r="G97" i="9"/>
  <c r="F97" i="9"/>
  <c r="E97" i="9"/>
  <c r="D97" i="9"/>
  <c r="G41" i="9"/>
  <c r="F41" i="9"/>
  <c r="E41" i="9"/>
  <c r="D41" i="9"/>
  <c r="D68" i="9"/>
  <c r="G105" i="9"/>
  <c r="F105" i="9"/>
  <c r="E105" i="9"/>
  <c r="D105" i="9"/>
  <c r="D45" i="9"/>
  <c r="D111" i="9"/>
  <c r="D157" i="9" l="1"/>
  <c r="D150" i="9" s="1"/>
  <c r="D151" i="9"/>
  <c r="G154" i="9"/>
  <c r="F154" i="9"/>
  <c r="E154" i="9"/>
  <c r="D154" i="9"/>
  <c r="D147" i="9" l="1"/>
  <c r="D143" i="9"/>
  <c r="D131" i="9"/>
  <c r="D61" i="9"/>
  <c r="D60" i="9" s="1"/>
  <c r="D58" i="9"/>
  <c r="D55" i="9"/>
  <c r="D38" i="9"/>
  <c r="D25" i="9"/>
  <c r="G38" i="9"/>
  <c r="F38" i="9"/>
  <c r="E38" i="9"/>
  <c r="G18" i="9" l="1"/>
  <c r="F18" i="9"/>
  <c r="E18" i="9"/>
  <c r="D18" i="9"/>
  <c r="D117" i="9" l="1"/>
  <c r="D116" i="9" s="1"/>
  <c r="G117" i="9"/>
  <c r="G116" i="9" s="1"/>
  <c r="F117" i="9"/>
  <c r="F116" i="9" s="1"/>
  <c r="E117" i="9"/>
  <c r="E116" i="9" s="1"/>
  <c r="D123" i="9"/>
  <c r="D4" i="9"/>
  <c r="G81" i="9"/>
  <c r="F81" i="9"/>
  <c r="E81" i="9"/>
  <c r="D81" i="9"/>
  <c r="F5" i="9"/>
  <c r="F4" i="9" s="1"/>
  <c r="G5" i="9"/>
  <c r="G4" i="9" s="1"/>
  <c r="E5" i="9"/>
  <c r="E4" i="9" s="1"/>
  <c r="D88" i="9"/>
  <c r="D85" i="9" s="1"/>
  <c r="D72" i="9"/>
  <c r="D67" i="9" s="1"/>
  <c r="G72" i="9"/>
  <c r="F72" i="9"/>
  <c r="E72" i="9"/>
  <c r="G45" i="9"/>
  <c r="F45" i="9"/>
  <c r="E45" i="9"/>
  <c r="G68" i="9"/>
  <c r="F68" i="9"/>
  <c r="E68" i="9"/>
  <c r="G34" i="9"/>
  <c r="G33" i="9" s="1"/>
  <c r="F34" i="9"/>
  <c r="F33" i="9" s="1"/>
  <c r="E34" i="9"/>
  <c r="E33" i="9" s="1"/>
  <c r="D34" i="9"/>
  <c r="D33" i="9" s="1"/>
  <c r="D32" i="9" s="1"/>
  <c r="G111" i="9"/>
  <c r="G109" i="9" s="1"/>
  <c r="F109" i="9"/>
  <c r="E111" i="9"/>
  <c r="E109" i="9" s="1"/>
  <c r="D109" i="9"/>
  <c r="F123" i="9"/>
  <c r="G123" i="9"/>
  <c r="E123" i="9"/>
  <c r="G88" i="9"/>
  <c r="G85" i="9" s="1"/>
  <c r="F88" i="9"/>
  <c r="F85" i="9" s="1"/>
  <c r="E88" i="9"/>
  <c r="E85" i="9" s="1"/>
  <c r="G25" i="9"/>
  <c r="F25" i="9"/>
  <c r="E25" i="9"/>
  <c r="D22" i="9" l="1"/>
  <c r="E67" i="9"/>
  <c r="F67" i="9"/>
  <c r="G67" i="9"/>
  <c r="E22" i="9"/>
  <c r="G22" i="9"/>
  <c r="F22" i="9"/>
  <c r="E61" i="9"/>
  <c r="E60" i="9" s="1"/>
  <c r="F61" i="9"/>
  <c r="F60" i="9" s="1"/>
  <c r="G61" i="9"/>
  <c r="G60" i="9" s="1"/>
  <c r="E58" i="9"/>
  <c r="F58" i="9"/>
  <c r="G58" i="9"/>
  <c r="E55" i="9"/>
  <c r="F55" i="9"/>
  <c r="G55" i="9"/>
  <c r="G32" i="9" l="1"/>
  <c r="F32" i="9"/>
  <c r="E32" i="9"/>
  <c r="G147" i="9"/>
  <c r="F147" i="9"/>
  <c r="E147" i="9"/>
  <c r="F157" i="9" l="1"/>
  <c r="D140" i="9"/>
  <c r="G157" i="9" l="1"/>
  <c r="E157" i="9"/>
  <c r="F151" i="9"/>
  <c r="F150" i="9" s="1"/>
  <c r="G151" i="9"/>
  <c r="E151" i="9"/>
  <c r="E150" i="9" l="1"/>
  <c r="G150" i="9"/>
  <c r="G143" i="9"/>
  <c r="F143" i="9"/>
  <c r="F140" i="9" s="1"/>
  <c r="E143" i="9"/>
  <c r="D122" i="9"/>
  <c r="D115" i="9" s="1"/>
  <c r="D162" i="9" s="1"/>
  <c r="G131" i="9"/>
  <c r="G122" i="9" s="1"/>
  <c r="F131" i="9"/>
  <c r="F122" i="9" s="1"/>
  <c r="E131" i="9"/>
  <c r="E122" i="9" s="1"/>
  <c r="G140" i="9" l="1"/>
  <c r="E140" i="9"/>
  <c r="E115" i="9"/>
  <c r="E162" i="9" s="1"/>
  <c r="G115" i="9"/>
  <c r="G162" i="9" s="1"/>
  <c r="F115" i="9"/>
  <c r="F162" i="9" s="1"/>
</calcChain>
</file>

<file path=xl/sharedStrings.xml><?xml version="1.0" encoding="utf-8"?>
<sst xmlns="http://schemas.openxmlformats.org/spreadsheetml/2006/main" count="208" uniqueCount="177">
  <si>
    <t>産地</t>
    <rPh sb="0" eb="2">
      <t>サンチ</t>
    </rPh>
    <phoneticPr fontId="1"/>
  </si>
  <si>
    <t>機種</t>
    <rPh sb="0" eb="2">
      <t>キシュ</t>
    </rPh>
    <phoneticPr fontId="1"/>
  </si>
  <si>
    <t>型式</t>
    <rPh sb="0" eb="1">
      <t>カタ</t>
    </rPh>
    <rPh sb="1" eb="2">
      <t>シキ</t>
    </rPh>
    <phoneticPr fontId="1"/>
  </si>
  <si>
    <t>点数</t>
    <rPh sb="0" eb="2">
      <t>テンスウ</t>
    </rPh>
    <phoneticPr fontId="1"/>
  </si>
  <si>
    <t>備考</t>
    <rPh sb="0" eb="2">
      <t>ビコウ</t>
    </rPh>
    <phoneticPr fontId="1"/>
  </si>
  <si>
    <t>重量(ｇ)</t>
    <rPh sb="0" eb="2">
      <t>ジュウリョウ</t>
    </rPh>
    <phoneticPr fontId="1"/>
  </si>
  <si>
    <t>内耳鍋</t>
    <rPh sb="0" eb="2">
      <t>ナイジ</t>
    </rPh>
    <rPh sb="2" eb="3">
      <t>ナベ</t>
    </rPh>
    <phoneticPr fontId="1"/>
  </si>
  <si>
    <t>甕</t>
    <rPh sb="0" eb="1">
      <t>カメ</t>
    </rPh>
    <phoneticPr fontId="1"/>
  </si>
  <si>
    <t>碗</t>
    <rPh sb="0" eb="1">
      <t>ワン</t>
    </rPh>
    <phoneticPr fontId="1"/>
  </si>
  <si>
    <t>卸皿</t>
    <rPh sb="0" eb="1">
      <t>オロシ</t>
    </rPh>
    <rPh sb="1" eb="2">
      <t>サラ</t>
    </rPh>
    <phoneticPr fontId="1"/>
  </si>
  <si>
    <t>古瀬戸中期</t>
    <rPh sb="0" eb="3">
      <t>コセト</t>
    </rPh>
    <rPh sb="3" eb="5">
      <t>チュウキ</t>
    </rPh>
    <phoneticPr fontId="1"/>
  </si>
  <si>
    <t>古瀬戸後期</t>
    <rPh sb="0" eb="3">
      <t>コセト</t>
    </rPh>
    <rPh sb="3" eb="5">
      <t>コウキ</t>
    </rPh>
    <phoneticPr fontId="1"/>
  </si>
  <si>
    <t>古瀬戸後期</t>
    <rPh sb="0" eb="5">
      <t>コセトコウキ</t>
    </rPh>
    <phoneticPr fontId="1"/>
  </si>
  <si>
    <t>皿</t>
    <rPh sb="0" eb="1">
      <t>サラ</t>
    </rPh>
    <phoneticPr fontId="1"/>
  </si>
  <si>
    <t>大窯</t>
    <rPh sb="0" eb="2">
      <t>オオカマ</t>
    </rPh>
    <phoneticPr fontId="1"/>
  </si>
  <si>
    <t>瓶・壺類</t>
    <rPh sb="0" eb="1">
      <t>ビン</t>
    </rPh>
    <rPh sb="2" eb="3">
      <t>ツボ</t>
    </rPh>
    <rPh sb="3" eb="4">
      <t>ルイ</t>
    </rPh>
    <phoneticPr fontId="1"/>
  </si>
  <si>
    <t>壺</t>
    <rPh sb="0" eb="1">
      <t>ツボ</t>
    </rPh>
    <phoneticPr fontId="1"/>
  </si>
  <si>
    <t>カワラケ</t>
    <phoneticPr fontId="1"/>
  </si>
  <si>
    <t>擂鉢</t>
    <rPh sb="0" eb="2">
      <t>スリバチ</t>
    </rPh>
    <phoneticPr fontId="1"/>
  </si>
  <si>
    <t>大3</t>
    <rPh sb="0" eb="1">
      <t>ダイ</t>
    </rPh>
    <phoneticPr fontId="1"/>
  </si>
  <si>
    <t>大1</t>
    <rPh sb="0" eb="1">
      <t>ダイ</t>
    </rPh>
    <phoneticPr fontId="1"/>
  </si>
  <si>
    <t>10型式</t>
    <rPh sb="2" eb="3">
      <t>カタ</t>
    </rPh>
    <rPh sb="3" eb="4">
      <t>シキ</t>
    </rPh>
    <phoneticPr fontId="2"/>
  </si>
  <si>
    <t>白磁</t>
    <rPh sb="0" eb="1">
      <t>ハク</t>
    </rPh>
    <phoneticPr fontId="1"/>
  </si>
  <si>
    <t>8型式</t>
    <rPh sb="1" eb="2">
      <t>カタ</t>
    </rPh>
    <rPh sb="2" eb="3">
      <t>シキ</t>
    </rPh>
    <phoneticPr fontId="2"/>
  </si>
  <si>
    <t>後Ⅳ(新)</t>
    <rPh sb="0" eb="1">
      <t>ウシ</t>
    </rPh>
    <rPh sb="3" eb="4">
      <t>シン</t>
    </rPh>
    <phoneticPr fontId="2"/>
  </si>
  <si>
    <t>口縁数</t>
    <rPh sb="0" eb="2">
      <t>コウエン</t>
    </rPh>
    <rPh sb="2" eb="3">
      <t>スウ</t>
    </rPh>
    <phoneticPr fontId="1"/>
  </si>
  <si>
    <t>総数</t>
    <rPh sb="0" eb="2">
      <t>ソウスウ</t>
    </rPh>
    <phoneticPr fontId="1"/>
  </si>
  <si>
    <t>渥美産陶器</t>
    <rPh sb="0" eb="2">
      <t>アツミ</t>
    </rPh>
    <rPh sb="2" eb="3">
      <t>サン</t>
    </rPh>
    <rPh sb="3" eb="5">
      <t>トウキ</t>
    </rPh>
    <phoneticPr fontId="1"/>
  </si>
  <si>
    <t>在地系土器</t>
    <rPh sb="3" eb="5">
      <t>ドキ</t>
    </rPh>
    <phoneticPr fontId="1"/>
  </si>
  <si>
    <t>総量</t>
    <rPh sb="0" eb="1">
      <t>ソウ</t>
    </rPh>
    <rPh sb="1" eb="2">
      <t>リョウ</t>
    </rPh>
    <phoneticPr fontId="1"/>
  </si>
  <si>
    <t>口縁量</t>
    <rPh sb="0" eb="2">
      <t>コウエン</t>
    </rPh>
    <rPh sb="2" eb="3">
      <t>リョウ</t>
    </rPh>
    <phoneticPr fontId="1"/>
  </si>
  <si>
    <t>擂鉢</t>
    <rPh sb="0" eb="1">
      <t>ス</t>
    </rPh>
    <rPh sb="1" eb="2">
      <t>ハチ</t>
    </rPh>
    <phoneticPr fontId="1"/>
  </si>
  <si>
    <t>志戸呂産陶器</t>
    <rPh sb="0" eb="3">
      <t>シトロ</t>
    </rPh>
    <rPh sb="3" eb="4">
      <t>サン</t>
    </rPh>
    <rPh sb="4" eb="6">
      <t>トウキ</t>
    </rPh>
    <phoneticPr fontId="1"/>
  </si>
  <si>
    <t>　瓶子</t>
    <rPh sb="1" eb="2">
      <t>ビン</t>
    </rPh>
    <rPh sb="2" eb="3">
      <t>コ</t>
    </rPh>
    <phoneticPr fontId="1"/>
  </si>
  <si>
    <t>　平碗</t>
    <rPh sb="1" eb="2">
      <t>ヒラ</t>
    </rPh>
    <rPh sb="2" eb="3">
      <t>ワン</t>
    </rPh>
    <phoneticPr fontId="1"/>
  </si>
  <si>
    <t>碗</t>
    <rPh sb="0" eb="1">
      <t>ワン</t>
    </rPh>
    <phoneticPr fontId="1"/>
  </si>
  <si>
    <t>皿</t>
    <rPh sb="0" eb="1">
      <t>サラ</t>
    </rPh>
    <phoneticPr fontId="1"/>
  </si>
  <si>
    <t>　腰折皿</t>
    <rPh sb="1" eb="2">
      <t>コシ</t>
    </rPh>
    <rPh sb="2" eb="3">
      <t>オ</t>
    </rPh>
    <rPh sb="3" eb="4">
      <t>サラ</t>
    </rPh>
    <phoneticPr fontId="1"/>
  </si>
  <si>
    <t>　天目茶碗</t>
    <rPh sb="1" eb="3">
      <t>テンモク</t>
    </rPh>
    <rPh sb="3" eb="5">
      <t>チャワン</t>
    </rPh>
    <phoneticPr fontId="1"/>
  </si>
  <si>
    <t>　縁釉小皿</t>
    <rPh sb="1" eb="2">
      <t>フチ</t>
    </rPh>
    <rPh sb="2" eb="3">
      <t>ユウ</t>
    </rPh>
    <rPh sb="3" eb="5">
      <t>コザラ</t>
    </rPh>
    <phoneticPr fontId="1"/>
  </si>
  <si>
    <t>　端反皿</t>
    <rPh sb="1" eb="2">
      <t>タン</t>
    </rPh>
    <rPh sb="2" eb="3">
      <t>タン</t>
    </rPh>
    <rPh sb="3" eb="4">
      <t>サラ</t>
    </rPh>
    <phoneticPr fontId="1"/>
  </si>
  <si>
    <t>小鉢・中皿</t>
    <rPh sb="0" eb="2">
      <t>コバチ</t>
    </rPh>
    <rPh sb="3" eb="4">
      <t>ナカ</t>
    </rPh>
    <rPh sb="4" eb="5">
      <t>サラ</t>
    </rPh>
    <phoneticPr fontId="1"/>
  </si>
  <si>
    <t>深皿・大皿・盤類</t>
    <rPh sb="0" eb="2">
      <t>フカザラ</t>
    </rPh>
    <rPh sb="3" eb="5">
      <t>オオザラ</t>
    </rPh>
    <rPh sb="6" eb="7">
      <t>バン</t>
    </rPh>
    <rPh sb="7" eb="8">
      <t>ルイ</t>
    </rPh>
    <phoneticPr fontId="1"/>
  </si>
  <si>
    <t>　深皿・盤類</t>
    <rPh sb="1" eb="3">
      <t>フカザラ</t>
    </rPh>
    <rPh sb="4" eb="5">
      <t>バン</t>
    </rPh>
    <rPh sb="5" eb="6">
      <t>タグイ</t>
    </rPh>
    <phoneticPr fontId="1"/>
  </si>
  <si>
    <t>後I～II</t>
    <rPh sb="0" eb="1">
      <t>ゴ</t>
    </rPh>
    <phoneticPr fontId="1"/>
  </si>
  <si>
    <t>後II</t>
    <rPh sb="0" eb="1">
      <t>ゴ</t>
    </rPh>
    <phoneticPr fontId="1"/>
  </si>
  <si>
    <t>後III～IV</t>
    <rPh sb="0" eb="1">
      <t>ウシロ</t>
    </rPh>
    <phoneticPr fontId="1"/>
  </si>
  <si>
    <t>後IV（古）</t>
    <rPh sb="0" eb="1">
      <t>ゴ</t>
    </rPh>
    <rPh sb="4" eb="5">
      <t>コ</t>
    </rPh>
    <phoneticPr fontId="1"/>
  </si>
  <si>
    <t>後IV(新)</t>
    <rPh sb="0" eb="1">
      <t>ウシロ</t>
    </rPh>
    <rPh sb="4" eb="5">
      <t>シン</t>
    </rPh>
    <phoneticPr fontId="1"/>
  </si>
  <si>
    <t>　端反碗</t>
    <rPh sb="1" eb="2">
      <t>タン</t>
    </rPh>
    <rPh sb="2" eb="3">
      <t>ハン</t>
    </rPh>
    <rPh sb="3" eb="4">
      <t>ワン</t>
    </rPh>
    <phoneticPr fontId="1"/>
  </si>
  <si>
    <t>　碗</t>
    <rPh sb="1" eb="2">
      <t>ワン</t>
    </rPh>
    <phoneticPr fontId="1"/>
  </si>
  <si>
    <t>後I</t>
    <rPh sb="0" eb="1">
      <t>ウシロ</t>
    </rPh>
    <phoneticPr fontId="1"/>
  </si>
  <si>
    <t>後II</t>
    <rPh sb="0" eb="1">
      <t>ウシロ</t>
    </rPh>
    <phoneticPr fontId="1"/>
  </si>
  <si>
    <t>後IV（新）</t>
    <rPh sb="0" eb="1">
      <t>アト</t>
    </rPh>
    <rPh sb="4" eb="5">
      <t>シン</t>
    </rPh>
    <phoneticPr fontId="1"/>
  </si>
  <si>
    <t>後III</t>
    <rPh sb="0" eb="1">
      <t>アト</t>
    </rPh>
    <phoneticPr fontId="1"/>
  </si>
  <si>
    <t>後IV</t>
    <rPh sb="0" eb="1">
      <t>ウシロ</t>
    </rPh>
    <phoneticPr fontId="1"/>
  </si>
  <si>
    <t>　挟み皿</t>
    <rPh sb="1" eb="2">
      <t>ハサ</t>
    </rPh>
    <rPh sb="3" eb="4">
      <t>ザラ</t>
    </rPh>
    <phoneticPr fontId="1"/>
  </si>
  <si>
    <t>　稜皿</t>
    <rPh sb="1" eb="2">
      <t>リョウ</t>
    </rPh>
    <rPh sb="2" eb="3">
      <t>サラ</t>
    </rPh>
    <phoneticPr fontId="1"/>
  </si>
  <si>
    <t>大1</t>
    <rPh sb="0" eb="1">
      <t>ダイ</t>
    </rPh>
    <phoneticPr fontId="2"/>
  </si>
  <si>
    <t>大2</t>
    <rPh sb="0" eb="1">
      <t>ダイ</t>
    </rPh>
    <phoneticPr fontId="1"/>
  </si>
  <si>
    <t>　丸皿</t>
    <rPh sb="1" eb="2">
      <t>マル</t>
    </rPh>
    <rPh sb="2" eb="3">
      <t>サラ</t>
    </rPh>
    <phoneticPr fontId="1"/>
  </si>
  <si>
    <t>　中型皿</t>
    <rPh sb="1" eb="3">
      <t>チュウガタ</t>
    </rPh>
    <rPh sb="3" eb="4">
      <t>サラ</t>
    </rPh>
    <phoneticPr fontId="1"/>
  </si>
  <si>
    <t>　小型皿</t>
    <rPh sb="1" eb="3">
      <t>コガタ</t>
    </rPh>
    <rPh sb="3" eb="4">
      <t>サラ</t>
    </rPh>
    <phoneticPr fontId="1"/>
  </si>
  <si>
    <t>　杯・皿</t>
    <rPh sb="1" eb="2">
      <t>ツキ</t>
    </rPh>
    <rPh sb="3" eb="4">
      <t>サラ</t>
    </rPh>
    <phoneticPr fontId="1"/>
  </si>
  <si>
    <t>鉢</t>
    <rPh sb="0" eb="1">
      <t>ハチ</t>
    </rPh>
    <phoneticPr fontId="1"/>
  </si>
  <si>
    <t>常滑産陶器</t>
    <rPh sb="0" eb="2">
      <t>トコナメ</t>
    </rPh>
    <rPh sb="2" eb="3">
      <t>サン</t>
    </rPh>
    <rPh sb="3" eb="5">
      <t>トウキ</t>
    </rPh>
    <phoneticPr fontId="1"/>
  </si>
  <si>
    <t>甕</t>
    <rPh sb="0" eb="1">
      <t>カメ</t>
    </rPh>
    <phoneticPr fontId="1"/>
  </si>
  <si>
    <t>6b型式</t>
    <rPh sb="2" eb="4">
      <t>ケイシキ</t>
    </rPh>
    <phoneticPr fontId="1"/>
  </si>
  <si>
    <t>　片口鉢I類</t>
    <rPh sb="1" eb="2">
      <t>カタ</t>
    </rPh>
    <rPh sb="2" eb="3">
      <t>クチ</t>
    </rPh>
    <rPh sb="3" eb="4">
      <t>ハチ</t>
    </rPh>
    <rPh sb="5" eb="6">
      <t>ルイ</t>
    </rPh>
    <phoneticPr fontId="1"/>
  </si>
  <si>
    <t>　片口鉢II類</t>
    <rPh sb="1" eb="2">
      <t>カタ</t>
    </rPh>
    <rPh sb="2" eb="3">
      <t>クチ</t>
    </rPh>
    <rPh sb="3" eb="4">
      <t>ハチ</t>
    </rPh>
    <rPh sb="6" eb="7">
      <t>ルイ</t>
    </rPh>
    <phoneticPr fontId="1"/>
  </si>
  <si>
    <t>備前産陶器</t>
    <rPh sb="2" eb="3">
      <t>サン</t>
    </rPh>
    <rPh sb="3" eb="5">
      <t>トウキ</t>
    </rPh>
    <phoneticPr fontId="1"/>
  </si>
  <si>
    <t>龍泉窯系青磁</t>
    <phoneticPr fontId="1"/>
  </si>
  <si>
    <t>瀬戸･美濃系陶器</t>
    <rPh sb="6" eb="8">
      <t>トウキ</t>
    </rPh>
    <phoneticPr fontId="1"/>
  </si>
  <si>
    <t>R種のみ</t>
    <rPh sb="1" eb="2">
      <t>シュ</t>
    </rPh>
    <phoneticPr fontId="1"/>
  </si>
  <si>
    <t>　擂鉢形小鉢</t>
    <rPh sb="1" eb="3">
      <t>スリバチ</t>
    </rPh>
    <rPh sb="3" eb="4">
      <t>カタチ</t>
    </rPh>
    <rPh sb="4" eb="6">
      <t>コバチ</t>
    </rPh>
    <phoneticPr fontId="1"/>
  </si>
  <si>
    <t>－</t>
  </si>
  <si>
    <t>生実I－2類</t>
    <rPh sb="0" eb="2">
      <t>セイジツ</t>
    </rPh>
    <rPh sb="5" eb="6">
      <t>ルイ</t>
    </rPh>
    <phoneticPr fontId="2"/>
  </si>
  <si>
    <t>生実II－2類</t>
    <rPh sb="0" eb="1">
      <t>セイ</t>
    </rPh>
    <rPh sb="1" eb="2">
      <t>ミ</t>
    </rPh>
    <rPh sb="6" eb="7">
      <t>ルイ</t>
    </rPh>
    <phoneticPr fontId="1"/>
  </si>
  <si>
    <t>合計</t>
    <rPh sb="0" eb="2">
      <t>ゴウケイ</t>
    </rPh>
    <phoneticPr fontId="1"/>
  </si>
  <si>
    <t>I－4a類</t>
    <rPh sb="4" eb="5">
      <t>ルイ</t>
    </rPh>
    <phoneticPr fontId="1"/>
  </si>
  <si>
    <t>IX－1類</t>
    <rPh sb="4" eb="5">
      <t>ルイ</t>
    </rPh>
    <phoneticPr fontId="1"/>
  </si>
  <si>
    <t>4型式</t>
    <rPh sb="1" eb="3">
      <t>カタシキ</t>
    </rPh>
    <phoneticPr fontId="1"/>
  </si>
  <si>
    <t>　瓶</t>
    <rPh sb="1" eb="2">
      <t>ビン</t>
    </rPh>
    <phoneticPr fontId="1"/>
  </si>
  <si>
    <t>古瀬戸中期</t>
    <rPh sb="0" eb="3">
      <t>コセト</t>
    </rPh>
    <rPh sb="3" eb="5">
      <t>チュウキ</t>
    </rPh>
    <phoneticPr fontId="1"/>
  </si>
  <si>
    <t>杯</t>
    <rPh sb="0" eb="1">
      <t>ツキ</t>
    </rPh>
    <phoneticPr fontId="1"/>
  </si>
  <si>
    <t>2～3型式</t>
    <rPh sb="3" eb="5">
      <t>ケイシキ</t>
    </rPh>
    <phoneticPr fontId="1"/>
  </si>
  <si>
    <t>－</t>
    <phoneticPr fontId="1"/>
  </si>
  <si>
    <t>白色種</t>
    <rPh sb="0" eb="2">
      <t>ハクショク</t>
    </rPh>
    <rPh sb="2" eb="3">
      <t>シュ</t>
    </rPh>
    <phoneticPr fontId="1"/>
  </si>
  <si>
    <t>前I～III</t>
    <rPh sb="0" eb="1">
      <t>ゼン</t>
    </rPh>
    <phoneticPr fontId="1"/>
  </si>
  <si>
    <t>　壺</t>
    <rPh sb="1" eb="2">
      <t>ツボ</t>
    </rPh>
    <phoneticPr fontId="1"/>
  </si>
  <si>
    <t>大窯</t>
    <rPh sb="0" eb="1">
      <t>ダイ</t>
    </rPh>
    <rPh sb="1" eb="2">
      <t>カマ</t>
    </rPh>
    <phoneticPr fontId="1"/>
  </si>
  <si>
    <t>南伊勢系土器</t>
    <rPh sb="0" eb="1">
      <t>ミナミ</t>
    </rPh>
    <rPh sb="1" eb="3">
      <t>イセ</t>
    </rPh>
    <rPh sb="3" eb="4">
      <t>ケイ</t>
    </rPh>
    <rPh sb="4" eb="6">
      <t>ドキ</t>
    </rPh>
    <phoneticPr fontId="1"/>
  </si>
  <si>
    <t>羽釜</t>
    <rPh sb="0" eb="2">
      <t>ハガマ</t>
    </rPh>
    <phoneticPr fontId="1"/>
  </si>
  <si>
    <t>4型式</t>
    <rPh sb="1" eb="3">
      <t>ケイシキ</t>
    </rPh>
    <phoneticPr fontId="1"/>
  </si>
  <si>
    <t>6a型式</t>
    <rPh sb="2" eb="4">
      <t>ケイシキ</t>
    </rPh>
    <phoneticPr fontId="1"/>
  </si>
  <si>
    <t>　耳付水注</t>
    <rPh sb="1" eb="2">
      <t>ミミ</t>
    </rPh>
    <rPh sb="2" eb="3">
      <t>ツキ</t>
    </rPh>
    <rPh sb="3" eb="4">
      <t>ミズ</t>
    </rPh>
    <phoneticPr fontId="1"/>
  </si>
  <si>
    <t>大窯3</t>
    <rPh sb="0" eb="1">
      <t>ダイ</t>
    </rPh>
    <rPh sb="1" eb="2">
      <t>カマ</t>
    </rPh>
    <phoneticPr fontId="1"/>
  </si>
  <si>
    <t>大窯</t>
    <rPh sb="0" eb="1">
      <t>オオ</t>
    </rPh>
    <rPh sb="1" eb="2">
      <t>カマ</t>
    </rPh>
    <phoneticPr fontId="1"/>
  </si>
  <si>
    <t>1a形式</t>
    <rPh sb="2" eb="3">
      <t>カタチ</t>
    </rPh>
    <rPh sb="3" eb="4">
      <t>シキ</t>
    </rPh>
    <phoneticPr fontId="1"/>
  </si>
  <si>
    <t>2a～2b形式</t>
    <rPh sb="5" eb="6">
      <t>カタチ</t>
    </rPh>
    <rPh sb="6" eb="7">
      <t>シキ</t>
    </rPh>
    <phoneticPr fontId="1"/>
  </si>
  <si>
    <t>1b形式</t>
    <rPh sb="2" eb="3">
      <t>カタチ</t>
    </rPh>
    <rPh sb="3" eb="4">
      <t>シキ</t>
    </rPh>
    <phoneticPr fontId="1"/>
  </si>
  <si>
    <t>後III</t>
    <phoneticPr fontId="1"/>
  </si>
  <si>
    <t>後II～III</t>
    <rPh sb="0" eb="1">
      <t>ウシロ</t>
    </rPh>
    <phoneticPr fontId="1"/>
  </si>
  <si>
    <t>大3（前）</t>
    <rPh sb="0" eb="1">
      <t>ダイ</t>
    </rPh>
    <rPh sb="3" eb="4">
      <t>ゼン</t>
    </rPh>
    <phoneticPr fontId="1"/>
  </si>
  <si>
    <t>　卸目付大皿</t>
    <rPh sb="1" eb="2">
      <t>オロシ</t>
    </rPh>
    <rPh sb="2" eb="3">
      <t>メ</t>
    </rPh>
    <rPh sb="3" eb="4">
      <t>ツキ</t>
    </rPh>
    <rPh sb="4" eb="6">
      <t>オオサラ</t>
    </rPh>
    <phoneticPr fontId="1"/>
  </si>
  <si>
    <t>E類</t>
    <rPh sb="1" eb="2">
      <t>ルイ</t>
    </rPh>
    <phoneticPr fontId="1"/>
  </si>
  <si>
    <t>D群</t>
    <rPh sb="1" eb="2">
      <t>グン</t>
    </rPh>
    <phoneticPr fontId="2"/>
  </si>
  <si>
    <t>　浅碗</t>
    <rPh sb="1" eb="2">
      <t>セン</t>
    </rPh>
    <rPh sb="2" eb="3">
      <t>ワン</t>
    </rPh>
    <phoneticPr fontId="1"/>
  </si>
  <si>
    <t>後III</t>
    <rPh sb="0" eb="1">
      <t>ゴ</t>
    </rPh>
    <phoneticPr fontId="1"/>
  </si>
  <si>
    <t>I－1類</t>
    <rPh sb="3" eb="4">
      <t>ルイ</t>
    </rPh>
    <phoneticPr fontId="1"/>
  </si>
  <si>
    <t>A－I類</t>
    <rPh sb="3" eb="4">
      <t>ルイ</t>
    </rPh>
    <phoneticPr fontId="2"/>
  </si>
  <si>
    <t>III－4b類</t>
    <rPh sb="6" eb="7">
      <t>ルイ</t>
    </rPh>
    <phoneticPr fontId="1"/>
  </si>
  <si>
    <t>釜</t>
    <rPh sb="0" eb="1">
      <t>カマ</t>
    </rPh>
    <phoneticPr fontId="1"/>
  </si>
  <si>
    <t>　志野丸皿</t>
    <rPh sb="1" eb="3">
      <t>シノ</t>
    </rPh>
    <rPh sb="3" eb="4">
      <t>マル</t>
    </rPh>
    <rPh sb="4" eb="5">
      <t>サラ</t>
    </rPh>
    <phoneticPr fontId="1"/>
  </si>
  <si>
    <t>大4（末）</t>
    <rPh sb="0" eb="1">
      <t>ダイ</t>
    </rPh>
    <rPh sb="3" eb="4">
      <t>スエ</t>
    </rPh>
    <phoneticPr fontId="1"/>
  </si>
  <si>
    <t>　皿</t>
    <rPh sb="1" eb="2">
      <t>サラ</t>
    </rPh>
    <phoneticPr fontId="1"/>
  </si>
  <si>
    <t>後I</t>
    <rPh sb="0" eb="1">
      <t>ゴ</t>
    </rPh>
    <phoneticPr fontId="1"/>
  </si>
  <si>
    <t>14c</t>
    <phoneticPr fontId="1"/>
  </si>
  <si>
    <t>大1（後）</t>
    <rPh sb="0" eb="1">
      <t>ダイ</t>
    </rPh>
    <rPh sb="3" eb="4">
      <t>ゴ</t>
    </rPh>
    <phoneticPr fontId="2"/>
  </si>
  <si>
    <t>7型式</t>
    <rPh sb="1" eb="3">
      <t>カタシキ</t>
    </rPh>
    <phoneticPr fontId="1"/>
  </si>
  <si>
    <t>I－2b類</t>
    <rPh sb="4" eb="5">
      <t>ルイ</t>
    </rPh>
    <phoneticPr fontId="1"/>
  </si>
  <si>
    <t>染付</t>
    <rPh sb="0" eb="2">
      <t>ソメツケ</t>
    </rPh>
    <phoneticPr fontId="1"/>
  </si>
  <si>
    <t>B1群</t>
    <rPh sb="2" eb="3">
      <t>グン</t>
    </rPh>
    <phoneticPr fontId="1"/>
  </si>
  <si>
    <t>VIII類</t>
    <rPh sb="4" eb="5">
      <t>ルイ</t>
    </rPh>
    <phoneticPr fontId="1"/>
  </si>
  <si>
    <t>I－2a類</t>
    <rPh sb="4" eb="5">
      <t>ルイ</t>
    </rPh>
    <phoneticPr fontId="1"/>
  </si>
  <si>
    <t>3型式</t>
    <rPh sb="1" eb="3">
      <t>ケイシキ</t>
    </rPh>
    <phoneticPr fontId="1"/>
  </si>
  <si>
    <t>香炉</t>
    <rPh sb="0" eb="2">
      <t>コウロ</t>
    </rPh>
    <phoneticPr fontId="1"/>
  </si>
  <si>
    <t>大2（後）</t>
    <rPh sb="0" eb="1">
      <t>オオ</t>
    </rPh>
    <rPh sb="3" eb="4">
      <t>ゴ</t>
    </rPh>
    <phoneticPr fontId="1"/>
  </si>
  <si>
    <t>大1（前）</t>
    <rPh sb="0" eb="1">
      <t>オオ</t>
    </rPh>
    <rPh sb="3" eb="4">
      <t>ゼン</t>
    </rPh>
    <phoneticPr fontId="1"/>
  </si>
  <si>
    <t>生実I類</t>
    <rPh sb="0" eb="2">
      <t>オユミ</t>
    </rPh>
    <rPh sb="3" eb="4">
      <t>ルイ</t>
    </rPh>
    <phoneticPr fontId="1"/>
  </si>
  <si>
    <t>　丸碗</t>
    <rPh sb="1" eb="2">
      <t>マル</t>
    </rPh>
    <rPh sb="2" eb="3">
      <t>ワン</t>
    </rPh>
    <phoneticPr fontId="1"/>
  </si>
  <si>
    <t>大4</t>
    <rPh sb="0" eb="1">
      <t>オオ</t>
    </rPh>
    <phoneticPr fontId="1"/>
  </si>
  <si>
    <t>　壺</t>
    <rPh sb="1" eb="2">
      <t>ツボ</t>
    </rPh>
    <phoneticPr fontId="1"/>
  </si>
  <si>
    <t>　広口壺</t>
    <rPh sb="1" eb="3">
      <t>ヒロクチ</t>
    </rPh>
    <rPh sb="3" eb="4">
      <t>ツボ</t>
    </rPh>
    <phoneticPr fontId="1"/>
  </si>
  <si>
    <t>大3（後）</t>
    <rPh sb="0" eb="1">
      <t>ダイ</t>
    </rPh>
    <rPh sb="3" eb="4">
      <t>ゴ</t>
    </rPh>
    <phoneticPr fontId="1"/>
  </si>
  <si>
    <t>　擂鉢</t>
    <rPh sb="1" eb="3">
      <t>スリバチ</t>
    </rPh>
    <phoneticPr fontId="1"/>
  </si>
  <si>
    <t>－</t>
    <phoneticPr fontId="1"/>
  </si>
  <si>
    <t>不明</t>
    <rPh sb="0" eb="2">
      <t>フメイ</t>
    </rPh>
    <phoneticPr fontId="1"/>
  </si>
  <si>
    <t>5型式</t>
    <rPh sb="1" eb="3">
      <t>ケイシキ</t>
    </rPh>
    <phoneticPr fontId="1"/>
  </si>
  <si>
    <t>I－2類</t>
    <rPh sb="3" eb="4">
      <t>ルイ</t>
    </rPh>
    <phoneticPr fontId="1"/>
  </si>
  <si>
    <t>III類</t>
    <rPh sb="3" eb="4">
      <t>ルイ</t>
    </rPh>
    <phoneticPr fontId="1"/>
  </si>
  <si>
    <t>優品</t>
    <rPh sb="0" eb="2">
      <t>ユウヒン</t>
    </rPh>
    <phoneticPr fontId="1"/>
  </si>
  <si>
    <t>　志野鉄絵皿</t>
    <rPh sb="1" eb="3">
      <t>シノ</t>
    </rPh>
    <rPh sb="3" eb="4">
      <t>テツ</t>
    </rPh>
    <rPh sb="4" eb="6">
      <t>エザラ</t>
    </rPh>
    <phoneticPr fontId="1"/>
  </si>
  <si>
    <t>B－I´類</t>
    <phoneticPr fontId="1"/>
  </si>
  <si>
    <t>B－I類</t>
    <phoneticPr fontId="1"/>
  </si>
  <si>
    <t>III-2類（僧寺XIII）</t>
    <rPh sb="5" eb="6">
      <t>ルイ</t>
    </rPh>
    <rPh sb="7" eb="8">
      <t>ソウ</t>
    </rPh>
    <rPh sb="8" eb="9">
      <t>テラ</t>
    </rPh>
    <phoneticPr fontId="1"/>
  </si>
  <si>
    <t>12～13c</t>
    <phoneticPr fontId="1"/>
  </si>
  <si>
    <t>後IV～大窯</t>
    <rPh sb="4" eb="5">
      <t>ダイ</t>
    </rPh>
    <rPh sb="5" eb="6">
      <t>カマ</t>
    </rPh>
    <phoneticPr fontId="1"/>
  </si>
  <si>
    <t>※渥美甕はすべて大甕。大甕は2b形式を終期と仮定し、内面を丁寧にナデ調整している個体を1a形式、それほど丁寧でないが調整していない個体を1b形式、無調整の個体を2a～2b形式とした。</t>
    <rPh sb="1" eb="3">
      <t>アツミ</t>
    </rPh>
    <rPh sb="3" eb="4">
      <t>カメ</t>
    </rPh>
    <rPh sb="8" eb="10">
      <t>オオガメ</t>
    </rPh>
    <rPh sb="11" eb="13">
      <t>オオガメ</t>
    </rPh>
    <rPh sb="16" eb="18">
      <t>ケイシキ</t>
    </rPh>
    <rPh sb="19" eb="21">
      <t>シュウキ</t>
    </rPh>
    <rPh sb="22" eb="24">
      <t>カテイ</t>
    </rPh>
    <rPh sb="26" eb="28">
      <t>ナイメン</t>
    </rPh>
    <rPh sb="29" eb="31">
      <t>テイネイ</t>
    </rPh>
    <rPh sb="34" eb="36">
      <t>チョウセイ</t>
    </rPh>
    <rPh sb="40" eb="42">
      <t>コタイ</t>
    </rPh>
    <rPh sb="45" eb="47">
      <t>ケイシキ</t>
    </rPh>
    <rPh sb="52" eb="54">
      <t>テイネイ</t>
    </rPh>
    <rPh sb="58" eb="60">
      <t>チョウセイ</t>
    </rPh>
    <rPh sb="65" eb="67">
      <t>コタイ</t>
    </rPh>
    <rPh sb="70" eb="72">
      <t>ケイシキ</t>
    </rPh>
    <rPh sb="73" eb="76">
      <t>ムチョウセイ</t>
    </rPh>
    <rPh sb="77" eb="79">
      <t>コタイ</t>
    </rPh>
    <rPh sb="85" eb="87">
      <t>ケイシキ</t>
    </rPh>
    <phoneticPr fontId="1"/>
  </si>
  <si>
    <t>壺　　四耳壺</t>
    <rPh sb="0" eb="1">
      <t>ツボ</t>
    </rPh>
    <rPh sb="3" eb="4">
      <t>ヨン</t>
    </rPh>
    <rPh sb="4" eb="5">
      <t>ミミ</t>
    </rPh>
    <rPh sb="5" eb="6">
      <t>ツボ</t>
    </rPh>
    <phoneticPr fontId="1"/>
  </si>
  <si>
    <t>皿　　稜花皿</t>
    <rPh sb="0" eb="1">
      <t>サラ</t>
    </rPh>
    <phoneticPr fontId="1"/>
  </si>
  <si>
    <t>杯　　小杯</t>
    <rPh sb="0" eb="1">
      <t>ツキ</t>
    </rPh>
    <rPh sb="3" eb="4">
      <t>コ</t>
    </rPh>
    <rPh sb="4" eb="5">
      <t>ツキ</t>
    </rPh>
    <phoneticPr fontId="1"/>
  </si>
  <si>
    <t>皿　　縁釉小皿</t>
    <rPh sb="0" eb="1">
      <t>サラ</t>
    </rPh>
    <rPh sb="3" eb="4">
      <t>フチ</t>
    </rPh>
    <rPh sb="4" eb="5">
      <t>ウワグスリ</t>
    </rPh>
    <rPh sb="5" eb="7">
      <t>コザラ</t>
    </rPh>
    <phoneticPr fontId="1"/>
  </si>
  <si>
    <t>後IV</t>
    <rPh sb="0" eb="1">
      <t>ゴ</t>
    </rPh>
    <phoneticPr fontId="1"/>
  </si>
  <si>
    <t>火鉢</t>
    <rPh sb="0" eb="2">
      <t>ヒバチ</t>
    </rPh>
    <phoneticPr fontId="1"/>
  </si>
  <si>
    <t>生実I類</t>
    <rPh sb="0" eb="2">
      <t>オユミ</t>
    </rPh>
    <rPh sb="3" eb="4">
      <t>ルイ</t>
    </rPh>
    <phoneticPr fontId="1"/>
  </si>
  <si>
    <t>棗塚D類</t>
    <rPh sb="0" eb="2">
      <t>ナツメヅカ</t>
    </rPh>
    <rPh sb="3" eb="4">
      <t>ルイ</t>
    </rPh>
    <phoneticPr fontId="1"/>
  </si>
  <si>
    <t>棗塚E-2類</t>
    <rPh sb="0" eb="2">
      <t>ナツメヅカ</t>
    </rPh>
    <rPh sb="5" eb="6">
      <t>ルイ</t>
    </rPh>
    <phoneticPr fontId="1"/>
  </si>
  <si>
    <t>棗塚C-2類</t>
    <rPh sb="0" eb="2">
      <t>ナツメヅカ</t>
    </rPh>
    <phoneticPr fontId="1"/>
  </si>
  <si>
    <t>IV類</t>
    <rPh sb="2" eb="3">
      <t>ルイ</t>
    </rPh>
    <phoneticPr fontId="1"/>
  </si>
  <si>
    <t>後Ⅳ（新）～大窯</t>
    <rPh sb="0" eb="1">
      <t>アト</t>
    </rPh>
    <rPh sb="3" eb="4">
      <t>シン</t>
    </rPh>
    <rPh sb="6" eb="8">
      <t>オオカマ</t>
    </rPh>
    <phoneticPr fontId="1"/>
  </si>
  <si>
    <t>大3（前）</t>
    <rPh sb="0" eb="1">
      <t>ダイ</t>
    </rPh>
    <rPh sb="3" eb="4">
      <t>ゼン</t>
    </rPh>
    <phoneticPr fontId="1"/>
  </si>
  <si>
    <t>　直縁大皿</t>
    <rPh sb="1" eb="2">
      <t>チョク</t>
    </rPh>
    <rPh sb="2" eb="3">
      <t>フチ</t>
    </rPh>
    <rPh sb="3" eb="5">
      <t>オオザラ</t>
    </rPh>
    <phoneticPr fontId="1"/>
  </si>
  <si>
    <t>碗　　天目茶碗</t>
    <rPh sb="0" eb="1">
      <t>ワン</t>
    </rPh>
    <rPh sb="3" eb="5">
      <t>テンモク</t>
    </rPh>
    <rPh sb="5" eb="7">
      <t>チャワン</t>
    </rPh>
    <phoneticPr fontId="1"/>
  </si>
  <si>
    <t>後IV（新）</t>
    <rPh sb="0" eb="1">
      <t>ゴ</t>
    </rPh>
    <rPh sb="4" eb="5">
      <t>シン</t>
    </rPh>
    <phoneticPr fontId="1"/>
  </si>
  <si>
    <t>大窯</t>
    <rPh sb="0" eb="1">
      <t>ダイ</t>
    </rPh>
    <rPh sb="1" eb="2">
      <t>カマ</t>
    </rPh>
    <phoneticPr fontId="1"/>
  </si>
  <si>
    <t>大2（後）～大3（前）</t>
    <rPh sb="0" eb="1">
      <t>ダイ</t>
    </rPh>
    <rPh sb="3" eb="4">
      <t>ゴ</t>
    </rPh>
    <rPh sb="6" eb="7">
      <t>ダイ</t>
    </rPh>
    <rPh sb="9" eb="10">
      <t>ゼン</t>
    </rPh>
    <phoneticPr fontId="1"/>
  </si>
  <si>
    <t>大1</t>
    <rPh sb="0" eb="1">
      <t>ダイ</t>
    </rPh>
    <phoneticPr fontId="1"/>
  </si>
  <si>
    <t>　鉢</t>
    <rPh sb="1" eb="2">
      <t>ハチ</t>
    </rPh>
    <phoneticPr fontId="1"/>
  </si>
  <si>
    <t>I－5b類</t>
    <rPh sb="4" eb="5">
      <t>ルイ</t>
    </rPh>
    <phoneticPr fontId="1"/>
  </si>
  <si>
    <t>C群</t>
    <rPh sb="1" eb="2">
      <t>グン</t>
    </rPh>
    <phoneticPr fontId="1"/>
  </si>
  <si>
    <t>　瓶・壺</t>
    <rPh sb="1" eb="2">
      <t>ビン</t>
    </rPh>
    <rPh sb="3" eb="4">
      <t>ツボ</t>
    </rPh>
    <phoneticPr fontId="1"/>
  </si>
  <si>
    <t>古瀬戸後期</t>
    <rPh sb="0" eb="3">
      <t>コセト</t>
    </rPh>
    <rPh sb="3" eb="5">
      <t>コウキ</t>
    </rPh>
    <phoneticPr fontId="1"/>
  </si>
  <si>
    <t>景徳鎮系青白磁</t>
    <rPh sb="0" eb="3">
      <t>ケイトクチン</t>
    </rPh>
    <rPh sb="3" eb="4">
      <t>ケイ</t>
    </rPh>
    <rPh sb="4" eb="5">
      <t>アオ</t>
    </rPh>
    <rPh sb="5" eb="7">
      <t>ハクジ</t>
    </rPh>
    <phoneticPr fontId="1"/>
  </si>
  <si>
    <t>水注・瓶類</t>
    <rPh sb="0" eb="2">
      <t>スイチュウ</t>
    </rPh>
    <rPh sb="3" eb="4">
      <t>ビン</t>
    </rPh>
    <rPh sb="4" eb="5">
      <t>ルイ</t>
    </rPh>
    <phoneticPr fontId="1"/>
  </si>
  <si>
    <t>11～12世紀</t>
    <rPh sb="5" eb="7">
      <t>セイキ</t>
    </rPh>
    <phoneticPr fontId="1"/>
  </si>
  <si>
    <t>Tab.62 中世陶磁器類の集計表（総数307点）</t>
    <rPh sb="7" eb="8">
      <t>チュウ</t>
    </rPh>
    <rPh sb="9" eb="12">
      <t>トウジキ</t>
    </rPh>
    <rPh sb="12" eb="13">
      <t>ルイ</t>
    </rPh>
    <rPh sb="14" eb="16">
      <t>シュウケイ</t>
    </rPh>
    <rPh sb="16" eb="17">
      <t>ヒョウ</t>
    </rPh>
    <rPh sb="18" eb="20">
      <t>ソウスウ</t>
    </rPh>
    <rPh sb="23" eb="24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</si>
</sst>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_);[Red]\(#,##0.0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8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1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3" fillId="0" borderId="2" xfId="0" applyFont="1" applyFill="1" applyBorder="1">
      <alignment vertical="center"/>
    </xf>
    <xf numFmtId="176" fontId="3" fillId="0" borderId="0" xfId="0" applyNumberFormat="1" applyFont="1" applyFill="1">
      <alignment vertical="center"/>
    </xf>
    <xf numFmtId="0" fontId="4" fillId="0" borderId="1" xfId="0" applyFont="1" applyFill="1" applyBorder="1">
      <alignment vertical="center"/>
    </xf>
    <xf numFmtId="0" fontId="0" fillId="0" borderId="2" xfId="0" applyFill="1" applyBorder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1" xfId="0" applyFont="1" applyFill="1" applyBorder="1" applyAlignment="1">
      <alignment horizontal="right" vertical="center"/>
    </xf>
    <xf numFmtId="176" fontId="3" fillId="0" borderId="0" xfId="0" applyNumberFormat="1" applyFont="1" applyFill="1" applyBorder="1">
      <alignment vertical="center"/>
    </xf>
    <xf numFmtId="177" fontId="3" fillId="0" borderId="0" xfId="0" applyNumberFormat="1" applyFont="1" applyFill="1">
      <alignment vertical="center"/>
    </xf>
    <xf numFmtId="177" fontId="3" fillId="0" borderId="0" xfId="0" applyNumberFormat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177" fontId="3" fillId="0" borderId="1" xfId="0" applyNumberFormat="1" applyFont="1" applyFill="1" applyBorder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right" vertical="center"/>
    </xf>
    <xf numFmtId="177" fontId="3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0" fontId="4" fillId="0" borderId="2" xfId="0" applyFont="1" applyFill="1" applyBorder="1">
      <alignment vertical="center"/>
    </xf>
    <xf numFmtId="176" fontId="4" fillId="0" borderId="1" xfId="0" applyNumberFormat="1" applyFont="1" applyFill="1" applyBorder="1">
      <alignment vertical="center"/>
    </xf>
    <xf numFmtId="177" fontId="4" fillId="0" borderId="1" xfId="0" applyNumberFormat="1" applyFont="1" applyFill="1" applyBorder="1">
      <alignment vertical="center"/>
    </xf>
    <xf numFmtId="0" fontId="5" fillId="0" borderId="0" xfId="0" applyFont="1" applyFill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  <pageSetUpPr fitToPage="1"/>
  </sheetPr>
  <dimension ref="A1:J164"/>
  <sheetViews>
    <sheetView tabSelected="1" zoomScale="115" zoomScaleNormal="115" workbookViewId="0">
      <selection activeCell="C11" sqref="C11"/>
    </sheetView>
  </sheetViews>
  <sheetFormatPr defaultColWidth="9" defaultRowHeight="13.5" x14ac:dyDescent="0.15"/>
  <cols>
    <col min="1" max="1" width="16.75" style="1" customWidth="1"/>
    <col min="2" max="2" width="15.75" style="1" customWidth="1"/>
    <col min="3" max="3" width="16.125" style="1" customWidth="1"/>
    <col min="4" max="5" width="9" style="6"/>
    <col min="6" max="6" width="9.375" style="12" bestFit="1" customWidth="1"/>
    <col min="7" max="7" width="9.125" style="12" bestFit="1" customWidth="1"/>
    <col min="8" max="16384" width="9" style="1"/>
  </cols>
  <sheetData>
    <row r="1" spans="1:8" x14ac:dyDescent="0.15">
      <c r="A1" s="1" t="s">
        <v>176</v>
      </c>
    </row>
    <row r="2" spans="1:8" x14ac:dyDescent="0.15">
      <c r="A2" s="32" t="s">
        <v>0</v>
      </c>
      <c r="B2" s="32" t="s">
        <v>1</v>
      </c>
      <c r="C2" s="32" t="s">
        <v>2</v>
      </c>
      <c r="D2" s="28" t="s">
        <v>3</v>
      </c>
      <c r="E2" s="29"/>
      <c r="F2" s="30" t="s">
        <v>5</v>
      </c>
      <c r="G2" s="31"/>
      <c r="H2" s="2" t="s">
        <v>4</v>
      </c>
    </row>
    <row r="3" spans="1:8" x14ac:dyDescent="0.15">
      <c r="A3" s="33"/>
      <c r="B3" s="33"/>
      <c r="C3" s="33"/>
      <c r="D3" s="16" t="s">
        <v>26</v>
      </c>
      <c r="E3" s="16" t="s">
        <v>25</v>
      </c>
      <c r="F3" s="17" t="s">
        <v>29</v>
      </c>
      <c r="G3" s="17" t="s">
        <v>30</v>
      </c>
      <c r="H3" s="2"/>
    </row>
    <row r="4" spans="1:8" x14ac:dyDescent="0.15">
      <c r="A4" s="19" t="s">
        <v>71</v>
      </c>
      <c r="B4" s="18"/>
      <c r="C4" s="18"/>
      <c r="D4" s="20">
        <f>SUM(D5,D18,D21)</f>
        <v>30</v>
      </c>
      <c r="E4" s="20">
        <f>SUM(E5,E18,E21)</f>
        <v>4</v>
      </c>
      <c r="F4" s="21">
        <f>SUM(F5,F18,F21)</f>
        <v>305.2</v>
      </c>
      <c r="G4" s="21">
        <f>SUM(G5,G18,G21)</f>
        <v>29</v>
      </c>
      <c r="H4" s="2"/>
    </row>
    <row r="5" spans="1:8" x14ac:dyDescent="0.15">
      <c r="A5" s="5"/>
      <c r="B5" s="3" t="s">
        <v>35</v>
      </c>
      <c r="C5" s="2"/>
      <c r="D5" s="14">
        <f>SUM(D6:D17)</f>
        <v>27</v>
      </c>
      <c r="E5" s="14">
        <f>SUM(E6:E17)</f>
        <v>2</v>
      </c>
      <c r="F5" s="15">
        <f>SUM(F6:F17)</f>
        <v>289.7</v>
      </c>
      <c r="G5" s="15">
        <f>SUM(G6:G17)</f>
        <v>22</v>
      </c>
      <c r="H5" s="2"/>
    </row>
    <row r="6" spans="1:8" x14ac:dyDescent="0.15">
      <c r="A6" s="5"/>
      <c r="B6" s="5"/>
      <c r="C6" s="2" t="s">
        <v>109</v>
      </c>
      <c r="D6" s="14">
        <v>2</v>
      </c>
      <c r="E6" s="14">
        <v>1</v>
      </c>
      <c r="F6" s="15">
        <v>25.4</v>
      </c>
      <c r="G6" s="15">
        <v>17.899999999999999</v>
      </c>
      <c r="H6" s="2"/>
    </row>
    <row r="7" spans="1:8" x14ac:dyDescent="0.15">
      <c r="A7" s="5"/>
      <c r="B7" s="5"/>
      <c r="C7" s="2" t="s">
        <v>124</v>
      </c>
      <c r="D7" s="14">
        <v>2</v>
      </c>
      <c r="E7" s="14">
        <v>0</v>
      </c>
      <c r="F7" s="15">
        <v>24.2</v>
      </c>
      <c r="G7" s="15">
        <v>0</v>
      </c>
      <c r="H7" s="2"/>
    </row>
    <row r="8" spans="1:8" x14ac:dyDescent="0.15">
      <c r="A8" s="5"/>
      <c r="B8" s="5"/>
      <c r="C8" s="2" t="s">
        <v>120</v>
      </c>
      <c r="D8" s="14">
        <v>1</v>
      </c>
      <c r="E8" s="14">
        <v>0</v>
      </c>
      <c r="F8" s="15">
        <v>5.4</v>
      </c>
      <c r="G8" s="15">
        <v>0</v>
      </c>
      <c r="H8" s="2"/>
    </row>
    <row r="9" spans="1:8" x14ac:dyDescent="0.15">
      <c r="A9" s="5"/>
      <c r="B9" s="5"/>
      <c r="C9" s="2" t="s">
        <v>139</v>
      </c>
      <c r="D9" s="14">
        <v>1</v>
      </c>
      <c r="E9" s="14">
        <v>1</v>
      </c>
      <c r="F9" s="15">
        <v>4.0999999999999996</v>
      </c>
      <c r="G9" s="15">
        <v>4.0999999999999996</v>
      </c>
      <c r="H9" s="2"/>
    </row>
    <row r="10" spans="1:8" x14ac:dyDescent="0.15">
      <c r="A10" s="5"/>
      <c r="B10" s="5"/>
      <c r="C10" s="2" t="s">
        <v>79</v>
      </c>
      <c r="D10" s="14">
        <v>1</v>
      </c>
      <c r="E10" s="14">
        <v>0</v>
      </c>
      <c r="F10" s="15">
        <v>4.7</v>
      </c>
      <c r="G10" s="15">
        <v>0</v>
      </c>
      <c r="H10" s="2"/>
    </row>
    <row r="11" spans="1:8" x14ac:dyDescent="0.15">
      <c r="A11" s="5"/>
      <c r="B11" s="5"/>
      <c r="C11" s="2" t="s">
        <v>169</v>
      </c>
      <c r="D11" s="14">
        <v>3</v>
      </c>
      <c r="E11" s="14">
        <v>0</v>
      </c>
      <c r="F11" s="15">
        <v>31.7</v>
      </c>
      <c r="G11" s="15">
        <v>0</v>
      </c>
      <c r="H11" s="2"/>
    </row>
    <row r="12" spans="1:8" x14ac:dyDescent="0.15">
      <c r="A12" s="5"/>
      <c r="B12" s="5"/>
      <c r="C12" s="2" t="s">
        <v>159</v>
      </c>
      <c r="D12" s="14">
        <v>1</v>
      </c>
      <c r="E12" s="14">
        <v>0</v>
      </c>
      <c r="F12" s="15">
        <v>23.5</v>
      </c>
      <c r="G12" s="15">
        <v>0</v>
      </c>
      <c r="H12" s="2"/>
    </row>
    <row r="13" spans="1:8" x14ac:dyDescent="0.15">
      <c r="A13" s="5"/>
      <c r="B13" s="5"/>
      <c r="C13" s="2" t="s">
        <v>110</v>
      </c>
      <c r="D13" s="14">
        <v>4</v>
      </c>
      <c r="E13" s="14">
        <v>0</v>
      </c>
      <c r="F13" s="15">
        <v>33.799999999999997</v>
      </c>
      <c r="G13" s="15">
        <v>0</v>
      </c>
      <c r="H13" s="2"/>
    </row>
    <row r="14" spans="1:8" x14ac:dyDescent="0.15">
      <c r="A14" s="5"/>
      <c r="B14" s="5"/>
      <c r="C14" s="2" t="s">
        <v>144</v>
      </c>
      <c r="D14" s="14">
        <v>8</v>
      </c>
      <c r="E14" s="14">
        <v>0</v>
      </c>
      <c r="F14" s="15">
        <v>80.2</v>
      </c>
      <c r="G14" s="15">
        <v>0</v>
      </c>
      <c r="H14" s="2"/>
    </row>
    <row r="15" spans="1:8" x14ac:dyDescent="0.15">
      <c r="A15" s="5"/>
      <c r="B15" s="5"/>
      <c r="C15" s="2" t="s">
        <v>143</v>
      </c>
      <c r="D15" s="14">
        <v>1</v>
      </c>
      <c r="E15" s="14">
        <v>0</v>
      </c>
      <c r="F15" s="15">
        <v>4.9000000000000004</v>
      </c>
      <c r="G15" s="15">
        <v>0</v>
      </c>
      <c r="H15" s="2"/>
    </row>
    <row r="16" spans="1:8" x14ac:dyDescent="0.15">
      <c r="A16" s="5"/>
      <c r="B16" s="5"/>
      <c r="C16" s="2" t="s">
        <v>105</v>
      </c>
      <c r="D16" s="14">
        <v>1</v>
      </c>
      <c r="E16" s="14">
        <v>0</v>
      </c>
      <c r="F16" s="15">
        <v>25.1</v>
      </c>
      <c r="G16" s="15">
        <v>0</v>
      </c>
      <c r="H16" s="2"/>
    </row>
    <row r="17" spans="1:9" x14ac:dyDescent="0.15">
      <c r="A17" s="5"/>
      <c r="B17" s="5"/>
      <c r="C17" s="2" t="s">
        <v>117</v>
      </c>
      <c r="D17" s="14">
        <v>2</v>
      </c>
      <c r="E17" s="14">
        <v>0</v>
      </c>
      <c r="F17" s="15">
        <v>26.7</v>
      </c>
      <c r="G17" s="15">
        <v>0</v>
      </c>
      <c r="H17" s="2"/>
    </row>
    <row r="18" spans="1:9" x14ac:dyDescent="0.15">
      <c r="A18" s="5"/>
      <c r="B18" s="5" t="s">
        <v>84</v>
      </c>
      <c r="C18" s="2" t="s">
        <v>111</v>
      </c>
      <c r="D18" s="14">
        <f>SUM(D19:D20)</f>
        <v>2</v>
      </c>
      <c r="E18" s="14">
        <f t="shared" ref="E18:G18" si="0">SUM(E19:E20)</f>
        <v>1</v>
      </c>
      <c r="F18" s="15">
        <f t="shared" si="0"/>
        <v>11.8</v>
      </c>
      <c r="G18" s="15">
        <f t="shared" si="0"/>
        <v>3.3</v>
      </c>
      <c r="H18" s="2"/>
    </row>
    <row r="19" spans="1:9" x14ac:dyDescent="0.15">
      <c r="A19" s="5"/>
      <c r="B19" s="5"/>
      <c r="C19" s="2" t="s">
        <v>111</v>
      </c>
      <c r="D19" s="14">
        <v>1</v>
      </c>
      <c r="E19" s="14">
        <v>1</v>
      </c>
      <c r="F19" s="15">
        <v>3.3</v>
      </c>
      <c r="G19" s="15">
        <v>3.3</v>
      </c>
      <c r="H19" s="2"/>
    </row>
    <row r="20" spans="1:9" x14ac:dyDescent="0.15">
      <c r="A20" s="5"/>
      <c r="B20" s="5"/>
      <c r="C20" s="2" t="s">
        <v>140</v>
      </c>
      <c r="D20" s="14">
        <v>1</v>
      </c>
      <c r="E20" s="14">
        <v>0</v>
      </c>
      <c r="F20" s="15">
        <v>8.5</v>
      </c>
      <c r="G20" s="15">
        <v>0</v>
      </c>
      <c r="H20" s="2" t="s">
        <v>141</v>
      </c>
    </row>
    <row r="21" spans="1:9" x14ac:dyDescent="0.15">
      <c r="A21" s="5"/>
      <c r="B21" s="2" t="s">
        <v>150</v>
      </c>
      <c r="C21" s="2"/>
      <c r="D21" s="14">
        <v>1</v>
      </c>
      <c r="E21" s="14">
        <v>1</v>
      </c>
      <c r="F21" s="15">
        <v>3.7</v>
      </c>
      <c r="G21" s="15">
        <v>3.7</v>
      </c>
      <c r="H21" s="2"/>
    </row>
    <row r="22" spans="1:9" x14ac:dyDescent="0.15">
      <c r="A22" s="3" t="s">
        <v>22</v>
      </c>
      <c r="B22" s="2"/>
      <c r="C22" s="2"/>
      <c r="D22" s="14">
        <f>SUM(D23,D24,D25)</f>
        <v>4</v>
      </c>
      <c r="E22" s="14">
        <f>SUM(E23,E24,E25)</f>
        <v>1</v>
      </c>
      <c r="F22" s="15">
        <f>SUM(F23,F24,F25)</f>
        <v>52.9</v>
      </c>
      <c r="G22" s="15">
        <f>SUM(G23,G24,G25)</f>
        <v>22.7</v>
      </c>
      <c r="H22" s="2"/>
    </row>
    <row r="23" spans="1:9" x14ac:dyDescent="0.15">
      <c r="A23" s="8"/>
      <c r="B23" s="19" t="s">
        <v>149</v>
      </c>
      <c r="C23" s="22" t="s">
        <v>146</v>
      </c>
      <c r="D23" s="20">
        <v>1</v>
      </c>
      <c r="E23" s="20">
        <v>1</v>
      </c>
      <c r="F23" s="21">
        <v>22.7</v>
      </c>
      <c r="G23" s="21">
        <v>22.7</v>
      </c>
      <c r="H23" s="2"/>
    </row>
    <row r="24" spans="1:9" x14ac:dyDescent="0.15">
      <c r="A24" s="5"/>
      <c r="B24" s="3" t="s">
        <v>8</v>
      </c>
      <c r="C24" s="2" t="s">
        <v>123</v>
      </c>
      <c r="D24" s="14">
        <v>1</v>
      </c>
      <c r="E24" s="14">
        <v>0</v>
      </c>
      <c r="F24" s="15">
        <v>5.8</v>
      </c>
      <c r="G24" s="15">
        <v>0</v>
      </c>
      <c r="H24" s="2"/>
    </row>
    <row r="25" spans="1:9" x14ac:dyDescent="0.15">
      <c r="A25" s="5"/>
      <c r="B25" s="3" t="s">
        <v>13</v>
      </c>
      <c r="C25" s="2"/>
      <c r="D25" s="14">
        <f>SUM(D26:D27)</f>
        <v>2</v>
      </c>
      <c r="E25" s="14">
        <f>SUM(E26:E27)</f>
        <v>0</v>
      </c>
      <c r="F25" s="15">
        <f>SUM(F26:F27)</f>
        <v>24.4</v>
      </c>
      <c r="G25" s="15">
        <f>SUM(G26:G27)</f>
        <v>0</v>
      </c>
      <c r="H25" s="2"/>
    </row>
    <row r="26" spans="1:9" x14ac:dyDescent="0.15">
      <c r="A26" s="5"/>
      <c r="B26" s="5"/>
      <c r="C26" s="2" t="s">
        <v>80</v>
      </c>
      <c r="D26" s="14">
        <v>1</v>
      </c>
      <c r="E26" s="14">
        <v>0</v>
      </c>
      <c r="F26" s="15">
        <v>12</v>
      </c>
      <c r="G26" s="15">
        <v>0</v>
      </c>
      <c r="H26" s="2"/>
    </row>
    <row r="27" spans="1:9" x14ac:dyDescent="0.15">
      <c r="A27" s="5"/>
      <c r="B27" s="5"/>
      <c r="C27" s="2" t="s">
        <v>106</v>
      </c>
      <c r="D27" s="14">
        <v>1</v>
      </c>
      <c r="E27" s="14">
        <v>0</v>
      </c>
      <c r="F27" s="15">
        <v>12.4</v>
      </c>
      <c r="G27" s="15">
        <v>0</v>
      </c>
      <c r="H27" s="2"/>
    </row>
    <row r="28" spans="1:9" x14ac:dyDescent="0.15">
      <c r="A28" s="3" t="s">
        <v>173</v>
      </c>
      <c r="B28" s="2" t="s">
        <v>174</v>
      </c>
      <c r="C28" s="2" t="s">
        <v>175</v>
      </c>
      <c r="D28" s="14">
        <v>1</v>
      </c>
      <c r="E28" s="14">
        <v>0</v>
      </c>
      <c r="F28" s="15">
        <v>4.4000000000000004</v>
      </c>
      <c r="G28" s="15">
        <v>0</v>
      </c>
      <c r="H28" s="2"/>
    </row>
    <row r="29" spans="1:9" x14ac:dyDescent="0.15">
      <c r="A29" s="3" t="s">
        <v>121</v>
      </c>
      <c r="B29" s="2"/>
      <c r="C29" s="2"/>
      <c r="D29" s="14">
        <f>SUM(D30:D31)</f>
        <v>2</v>
      </c>
      <c r="E29" s="14">
        <f t="shared" ref="E29:G29" si="1">SUM(E30:E31)</f>
        <v>0</v>
      </c>
      <c r="F29" s="15">
        <f t="shared" si="1"/>
        <v>35.799999999999997</v>
      </c>
      <c r="G29" s="15">
        <f t="shared" si="1"/>
        <v>0</v>
      </c>
      <c r="H29" s="2"/>
    </row>
    <row r="30" spans="1:9" x14ac:dyDescent="0.15">
      <c r="A30" s="5"/>
      <c r="B30" s="3" t="s">
        <v>8</v>
      </c>
      <c r="C30" s="2" t="s">
        <v>170</v>
      </c>
      <c r="D30" s="14">
        <v>1</v>
      </c>
      <c r="E30" s="14">
        <v>0</v>
      </c>
      <c r="F30" s="15">
        <v>11.2</v>
      </c>
      <c r="G30" s="15">
        <v>0</v>
      </c>
      <c r="H30" s="2"/>
    </row>
    <row r="31" spans="1:9" x14ac:dyDescent="0.15">
      <c r="A31" s="5"/>
      <c r="B31" s="2" t="s">
        <v>13</v>
      </c>
      <c r="C31" s="2" t="s">
        <v>122</v>
      </c>
      <c r="D31" s="14">
        <v>1</v>
      </c>
      <c r="E31" s="14">
        <v>0</v>
      </c>
      <c r="F31" s="15">
        <v>24.6</v>
      </c>
      <c r="G31" s="15">
        <v>0</v>
      </c>
      <c r="H31" s="2"/>
    </row>
    <row r="32" spans="1:9" x14ac:dyDescent="0.15">
      <c r="A32" s="23" t="s">
        <v>72</v>
      </c>
      <c r="B32" s="24"/>
      <c r="C32" s="7"/>
      <c r="D32" s="25">
        <f>SUM(D33,D45,D55,D58,D60,D67,D85,D103,D104)</f>
        <v>109</v>
      </c>
      <c r="E32" s="25">
        <f t="shared" ref="E32:G32" si="2">SUM(E33,E45,E55,E58,E60,E67,E85,E103,E104)</f>
        <v>38</v>
      </c>
      <c r="F32" s="26">
        <f t="shared" si="2"/>
        <v>1688.7</v>
      </c>
      <c r="G32" s="26">
        <f t="shared" si="2"/>
        <v>394.3</v>
      </c>
      <c r="H32" s="7"/>
      <c r="I32" s="6"/>
    </row>
    <row r="33" spans="1:9" x14ac:dyDescent="0.15">
      <c r="A33" s="5"/>
      <c r="B33" s="3" t="s">
        <v>15</v>
      </c>
      <c r="C33" s="2"/>
      <c r="D33" s="14">
        <f>SUM(D34,D37,D38,D41,D44)</f>
        <v>9</v>
      </c>
      <c r="E33" s="14">
        <f t="shared" ref="E33:G33" si="3">SUM(E34,E37,E38,E41,E44)</f>
        <v>1</v>
      </c>
      <c r="F33" s="15">
        <f t="shared" si="3"/>
        <v>146.4</v>
      </c>
      <c r="G33" s="15">
        <f t="shared" si="3"/>
        <v>10.3</v>
      </c>
      <c r="H33" s="2"/>
      <c r="I33" s="6"/>
    </row>
    <row r="34" spans="1:9" x14ac:dyDescent="0.15">
      <c r="A34" s="5"/>
      <c r="B34" s="3" t="s">
        <v>82</v>
      </c>
      <c r="C34" s="2"/>
      <c r="D34" s="14">
        <f>SUM(D35:D36)</f>
        <v>2</v>
      </c>
      <c r="E34" s="14">
        <f t="shared" ref="E34:G34" si="4">SUM(E35:E36)</f>
        <v>0</v>
      </c>
      <c r="F34" s="15">
        <f t="shared" si="4"/>
        <v>16.7</v>
      </c>
      <c r="G34" s="15">
        <f t="shared" si="4"/>
        <v>0</v>
      </c>
      <c r="H34" s="2"/>
      <c r="I34" s="6"/>
    </row>
    <row r="35" spans="1:9" x14ac:dyDescent="0.15">
      <c r="A35" s="5"/>
      <c r="B35" s="5"/>
      <c r="C35" s="2" t="s">
        <v>83</v>
      </c>
      <c r="D35" s="14">
        <v>1</v>
      </c>
      <c r="E35" s="14">
        <v>0</v>
      </c>
      <c r="F35" s="15">
        <v>8.5</v>
      </c>
      <c r="G35" s="15">
        <v>0</v>
      </c>
      <c r="H35" s="2"/>
      <c r="I35" s="6"/>
    </row>
    <row r="36" spans="1:9" x14ac:dyDescent="0.15">
      <c r="A36" s="5"/>
      <c r="B36" s="4"/>
      <c r="C36" s="2" t="s">
        <v>90</v>
      </c>
      <c r="D36" s="14">
        <v>1</v>
      </c>
      <c r="E36" s="14">
        <v>0</v>
      </c>
      <c r="F36" s="15">
        <v>8.1999999999999993</v>
      </c>
      <c r="G36" s="15">
        <v>0</v>
      </c>
      <c r="H36" s="2"/>
      <c r="I36" s="6"/>
    </row>
    <row r="37" spans="1:9" x14ac:dyDescent="0.15">
      <c r="A37" s="5"/>
      <c r="B37" s="2" t="s">
        <v>95</v>
      </c>
      <c r="C37" s="2" t="s">
        <v>96</v>
      </c>
      <c r="D37" s="14">
        <v>1</v>
      </c>
      <c r="E37" s="14">
        <v>1</v>
      </c>
      <c r="F37" s="15">
        <v>10.3</v>
      </c>
      <c r="G37" s="15">
        <v>10.3</v>
      </c>
      <c r="H37" s="2"/>
    </row>
    <row r="38" spans="1:9" x14ac:dyDescent="0.15">
      <c r="A38" s="5"/>
      <c r="B38" s="3" t="s">
        <v>33</v>
      </c>
      <c r="C38" s="2"/>
      <c r="D38" s="14">
        <f>SUM(D39:D40)</f>
        <v>2</v>
      </c>
      <c r="E38" s="14">
        <f>SUM(E39:E40)</f>
        <v>0</v>
      </c>
      <c r="F38" s="15">
        <f>SUM(F39:F40)</f>
        <v>27.4</v>
      </c>
      <c r="G38" s="15">
        <f>SUM(G39:G40)</f>
        <v>0</v>
      </c>
      <c r="H38" s="2"/>
    </row>
    <row r="39" spans="1:9" x14ac:dyDescent="0.15">
      <c r="A39" s="5"/>
      <c r="B39" s="5"/>
      <c r="C39" s="2" t="s">
        <v>10</v>
      </c>
      <c r="D39" s="14">
        <v>1</v>
      </c>
      <c r="E39" s="14">
        <v>0</v>
      </c>
      <c r="F39" s="15">
        <v>22.2</v>
      </c>
      <c r="G39" s="15">
        <v>0</v>
      </c>
      <c r="H39" s="2"/>
    </row>
    <row r="40" spans="1:9" x14ac:dyDescent="0.15">
      <c r="A40" s="5"/>
      <c r="B40" s="4"/>
      <c r="C40" s="2" t="s">
        <v>11</v>
      </c>
      <c r="D40" s="14">
        <v>1</v>
      </c>
      <c r="E40" s="14">
        <v>0</v>
      </c>
      <c r="F40" s="15">
        <v>5.2</v>
      </c>
      <c r="G40" s="15">
        <v>0</v>
      </c>
      <c r="H40" s="2"/>
    </row>
    <row r="41" spans="1:9" x14ac:dyDescent="0.15">
      <c r="A41" s="5"/>
      <c r="B41" s="3" t="s">
        <v>89</v>
      </c>
      <c r="C41" s="2"/>
      <c r="D41" s="14">
        <f>SUM(D42:D43)</f>
        <v>3</v>
      </c>
      <c r="E41" s="14">
        <f t="shared" ref="E41:G41" si="5">SUM(E42:E43)</f>
        <v>0</v>
      </c>
      <c r="F41" s="15">
        <f t="shared" si="5"/>
        <v>50</v>
      </c>
      <c r="G41" s="15">
        <f t="shared" si="5"/>
        <v>0</v>
      </c>
      <c r="H41" s="2"/>
    </row>
    <row r="42" spans="1:9" x14ac:dyDescent="0.15">
      <c r="A42" s="5"/>
      <c r="B42" s="5"/>
      <c r="C42" s="2" t="s">
        <v>11</v>
      </c>
      <c r="D42" s="14">
        <v>2</v>
      </c>
      <c r="E42" s="14">
        <v>0</v>
      </c>
      <c r="F42" s="15">
        <v>43.8</v>
      </c>
      <c r="G42" s="15">
        <v>0</v>
      </c>
      <c r="H42" s="2"/>
    </row>
    <row r="43" spans="1:9" x14ac:dyDescent="0.15">
      <c r="A43" s="5"/>
      <c r="B43" s="4"/>
      <c r="C43" s="2" t="s">
        <v>165</v>
      </c>
      <c r="D43" s="14">
        <v>1</v>
      </c>
      <c r="E43" s="14">
        <v>0</v>
      </c>
      <c r="F43" s="15">
        <v>6.2</v>
      </c>
      <c r="G43" s="15">
        <v>0</v>
      </c>
      <c r="H43" s="2"/>
    </row>
    <row r="44" spans="1:9" x14ac:dyDescent="0.15">
      <c r="A44" s="5"/>
      <c r="B44" s="3" t="s">
        <v>171</v>
      </c>
      <c r="C44" s="2" t="s">
        <v>172</v>
      </c>
      <c r="D44" s="14">
        <v>1</v>
      </c>
      <c r="E44" s="14">
        <v>0</v>
      </c>
      <c r="F44" s="15">
        <v>42</v>
      </c>
      <c r="G44" s="15">
        <v>0</v>
      </c>
      <c r="H44" s="2"/>
    </row>
    <row r="45" spans="1:9" x14ac:dyDescent="0.15">
      <c r="A45" s="5"/>
      <c r="B45" s="3" t="s">
        <v>18</v>
      </c>
      <c r="C45" s="2"/>
      <c r="D45" s="14">
        <f>SUM(D46:D54)</f>
        <v>47</v>
      </c>
      <c r="E45" s="14">
        <f>SUM(E46:E54)</f>
        <v>12</v>
      </c>
      <c r="F45" s="15">
        <f>SUM(F46:F54)</f>
        <v>980.8</v>
      </c>
      <c r="G45" s="15">
        <f>SUM(G46:G54)</f>
        <v>215.79999999999998</v>
      </c>
      <c r="H45" s="2"/>
      <c r="I45" s="6"/>
    </row>
    <row r="46" spans="1:9" x14ac:dyDescent="0.15">
      <c r="A46" s="5"/>
      <c r="B46" s="5"/>
      <c r="C46" s="2" t="s">
        <v>24</v>
      </c>
      <c r="D46" s="14">
        <v>1</v>
      </c>
      <c r="E46" s="14">
        <v>1</v>
      </c>
      <c r="F46" s="15">
        <v>4.8</v>
      </c>
      <c r="G46" s="15">
        <v>4.8</v>
      </c>
      <c r="H46" s="2"/>
    </row>
    <row r="47" spans="1:9" x14ac:dyDescent="0.15">
      <c r="A47" s="5"/>
      <c r="B47" s="5"/>
      <c r="C47" s="2" t="s">
        <v>128</v>
      </c>
      <c r="D47" s="14">
        <v>2</v>
      </c>
      <c r="E47" s="14">
        <v>2</v>
      </c>
      <c r="F47" s="15">
        <v>33.9</v>
      </c>
      <c r="G47" s="15">
        <v>33.9</v>
      </c>
      <c r="H47" s="2"/>
    </row>
    <row r="48" spans="1:9" x14ac:dyDescent="0.15">
      <c r="A48" s="5"/>
      <c r="B48" s="5"/>
      <c r="C48" s="2" t="s">
        <v>118</v>
      </c>
      <c r="D48" s="14">
        <v>2</v>
      </c>
      <c r="E48" s="14">
        <v>2</v>
      </c>
      <c r="F48" s="15">
        <v>31.5</v>
      </c>
      <c r="G48" s="15">
        <v>31.5</v>
      </c>
      <c r="H48" s="2"/>
    </row>
    <row r="49" spans="1:10" x14ac:dyDescent="0.15">
      <c r="A49" s="5"/>
      <c r="B49" s="5"/>
      <c r="C49" s="2" t="s">
        <v>20</v>
      </c>
      <c r="D49" s="14">
        <v>1</v>
      </c>
      <c r="E49" s="14">
        <v>1</v>
      </c>
      <c r="F49" s="15">
        <v>18.600000000000001</v>
      </c>
      <c r="G49" s="15">
        <v>18.600000000000001</v>
      </c>
      <c r="H49" s="2"/>
    </row>
    <row r="50" spans="1:10" x14ac:dyDescent="0.15">
      <c r="A50" s="5"/>
      <c r="B50" s="5"/>
      <c r="C50" s="2" t="s">
        <v>59</v>
      </c>
      <c r="D50" s="14">
        <v>2</v>
      </c>
      <c r="E50" s="14">
        <v>2</v>
      </c>
      <c r="F50" s="15">
        <v>55.2</v>
      </c>
      <c r="G50" s="15">
        <v>55.2</v>
      </c>
      <c r="H50" s="2"/>
    </row>
    <row r="51" spans="1:10" x14ac:dyDescent="0.15">
      <c r="A51" s="5"/>
      <c r="B51" s="5"/>
      <c r="C51" s="2" t="s">
        <v>127</v>
      </c>
      <c r="D51" s="14">
        <v>2</v>
      </c>
      <c r="E51" s="14">
        <v>2</v>
      </c>
      <c r="F51" s="15">
        <v>34.6</v>
      </c>
      <c r="G51" s="15">
        <v>34.6</v>
      </c>
      <c r="H51" s="2"/>
    </row>
    <row r="52" spans="1:10" x14ac:dyDescent="0.15">
      <c r="A52" s="5"/>
      <c r="B52" s="5"/>
      <c r="C52" s="2" t="s">
        <v>161</v>
      </c>
      <c r="D52" s="14">
        <v>1</v>
      </c>
      <c r="E52" s="14">
        <v>1</v>
      </c>
      <c r="F52" s="15">
        <v>19.100000000000001</v>
      </c>
      <c r="G52" s="15">
        <v>19.100000000000001</v>
      </c>
      <c r="H52" s="2"/>
    </row>
    <row r="53" spans="1:10" x14ac:dyDescent="0.15">
      <c r="A53" s="5"/>
      <c r="B53" s="5"/>
      <c r="C53" s="2" t="s">
        <v>134</v>
      </c>
      <c r="D53" s="14">
        <v>1</v>
      </c>
      <c r="E53" s="14">
        <v>1</v>
      </c>
      <c r="F53" s="15">
        <v>18.100000000000001</v>
      </c>
      <c r="G53" s="15">
        <v>18.100000000000001</v>
      </c>
      <c r="H53" s="2"/>
    </row>
    <row r="54" spans="1:10" x14ac:dyDescent="0.15">
      <c r="A54" s="5"/>
      <c r="B54" s="4"/>
      <c r="C54" s="2" t="s">
        <v>160</v>
      </c>
      <c r="D54" s="14">
        <v>35</v>
      </c>
      <c r="E54" s="14">
        <v>0</v>
      </c>
      <c r="F54" s="15">
        <v>765</v>
      </c>
      <c r="G54" s="15">
        <v>0</v>
      </c>
      <c r="H54" s="2"/>
      <c r="J54" s="6"/>
    </row>
    <row r="55" spans="1:10" x14ac:dyDescent="0.15">
      <c r="A55" s="5"/>
      <c r="B55" s="3" t="s">
        <v>9</v>
      </c>
      <c r="C55" s="2"/>
      <c r="D55" s="14">
        <f>SUM(D56:D57)</f>
        <v>3</v>
      </c>
      <c r="E55" s="14">
        <f>SUM(E56:E57)</f>
        <v>2</v>
      </c>
      <c r="F55" s="15">
        <f>SUM(F56:F57)</f>
        <v>15.899999999999999</v>
      </c>
      <c r="G55" s="15">
        <f>SUM(G56:G57)</f>
        <v>10.7</v>
      </c>
      <c r="H55" s="2"/>
    </row>
    <row r="56" spans="1:10" x14ac:dyDescent="0.15">
      <c r="A56" s="5"/>
      <c r="B56" s="5"/>
      <c r="C56" s="2" t="s">
        <v>101</v>
      </c>
      <c r="D56" s="14">
        <v>2</v>
      </c>
      <c r="E56" s="14">
        <v>2</v>
      </c>
      <c r="F56" s="15">
        <v>10.7</v>
      </c>
      <c r="G56" s="15">
        <v>10.7</v>
      </c>
      <c r="H56" s="2"/>
    </row>
    <row r="57" spans="1:10" x14ac:dyDescent="0.15">
      <c r="A57" s="5"/>
      <c r="B57" s="4"/>
      <c r="C57" s="2" t="s">
        <v>11</v>
      </c>
      <c r="D57" s="14">
        <v>1</v>
      </c>
      <c r="E57" s="14">
        <v>0</v>
      </c>
      <c r="F57" s="15">
        <v>5.2</v>
      </c>
      <c r="G57" s="15">
        <v>0</v>
      </c>
      <c r="H57" s="2"/>
    </row>
    <row r="58" spans="1:10" x14ac:dyDescent="0.15">
      <c r="A58" s="5"/>
      <c r="B58" s="4" t="s">
        <v>41</v>
      </c>
      <c r="C58" s="2"/>
      <c r="D58" s="14">
        <f>SUM(D59:D59)</f>
        <v>1</v>
      </c>
      <c r="E58" s="14">
        <f>SUM(E59:E59)</f>
        <v>1</v>
      </c>
      <c r="F58" s="15">
        <f>SUM(F59:F59)</f>
        <v>8.6999999999999993</v>
      </c>
      <c r="G58" s="15">
        <f>SUM(G59:G59)</f>
        <v>8.6999999999999993</v>
      </c>
      <c r="H58" s="2"/>
    </row>
    <row r="59" spans="1:10" x14ac:dyDescent="0.15">
      <c r="A59" s="5"/>
      <c r="B59" s="2" t="s">
        <v>74</v>
      </c>
      <c r="C59" s="2" t="s">
        <v>47</v>
      </c>
      <c r="D59" s="14">
        <v>1</v>
      </c>
      <c r="E59" s="14">
        <v>1</v>
      </c>
      <c r="F59" s="15">
        <v>8.6999999999999993</v>
      </c>
      <c r="G59" s="15">
        <v>8.6999999999999993</v>
      </c>
      <c r="H59" s="2"/>
    </row>
    <row r="60" spans="1:10" x14ac:dyDescent="0.15">
      <c r="A60" s="5"/>
      <c r="B60" s="2" t="s">
        <v>42</v>
      </c>
      <c r="C60" s="2"/>
      <c r="D60" s="14">
        <f>SUM(D61,D64,D65,D66)</f>
        <v>5</v>
      </c>
      <c r="E60" s="14">
        <f t="shared" ref="E60:G60" si="6">SUM(E61,E64,E65,E66)</f>
        <v>3</v>
      </c>
      <c r="F60" s="15">
        <f t="shared" si="6"/>
        <v>78.8</v>
      </c>
      <c r="G60" s="15">
        <f t="shared" si="6"/>
        <v>28.700000000000003</v>
      </c>
      <c r="H60" s="2"/>
    </row>
    <row r="61" spans="1:10" x14ac:dyDescent="0.15">
      <c r="A61" s="5"/>
      <c r="B61" s="3" t="s">
        <v>43</v>
      </c>
      <c r="C61" s="2"/>
      <c r="D61" s="14">
        <f>SUM(D62:D63)</f>
        <v>2</v>
      </c>
      <c r="E61" s="14">
        <f>SUM(E62:E63)</f>
        <v>0</v>
      </c>
      <c r="F61" s="15">
        <f>SUM(F62:F63)</f>
        <v>50.1</v>
      </c>
      <c r="G61" s="15">
        <f>SUM(G62:G63)</f>
        <v>0</v>
      </c>
      <c r="H61" s="2"/>
    </row>
    <row r="62" spans="1:10" x14ac:dyDescent="0.15">
      <c r="A62" s="5"/>
      <c r="B62" s="5"/>
      <c r="C62" s="2" t="s">
        <v>44</v>
      </c>
      <c r="D62" s="14">
        <v>1</v>
      </c>
      <c r="E62" s="14">
        <v>0</v>
      </c>
      <c r="F62" s="15">
        <v>32.5</v>
      </c>
      <c r="G62" s="15">
        <v>0</v>
      </c>
      <c r="H62" s="2"/>
    </row>
    <row r="63" spans="1:10" x14ac:dyDescent="0.15">
      <c r="A63" s="5"/>
      <c r="B63" s="5"/>
      <c r="C63" s="2" t="s">
        <v>12</v>
      </c>
      <c r="D63" s="14">
        <v>1</v>
      </c>
      <c r="E63" s="14">
        <v>0</v>
      </c>
      <c r="F63" s="15">
        <v>17.600000000000001</v>
      </c>
      <c r="G63" s="15">
        <v>0</v>
      </c>
      <c r="H63" s="2"/>
    </row>
    <row r="64" spans="1:10" x14ac:dyDescent="0.15">
      <c r="A64" s="5"/>
      <c r="B64" s="2" t="s">
        <v>162</v>
      </c>
      <c r="C64" s="2" t="s">
        <v>45</v>
      </c>
      <c r="D64" s="14">
        <v>1</v>
      </c>
      <c r="E64" s="14">
        <v>1</v>
      </c>
      <c r="F64" s="15">
        <v>10.8</v>
      </c>
      <c r="G64" s="15">
        <v>10.8</v>
      </c>
      <c r="H64" s="2"/>
    </row>
    <row r="65" spans="1:8" x14ac:dyDescent="0.15">
      <c r="A65" s="5"/>
      <c r="B65" s="2" t="s">
        <v>104</v>
      </c>
      <c r="C65" s="2" t="s">
        <v>45</v>
      </c>
      <c r="D65" s="14">
        <v>1</v>
      </c>
      <c r="E65" s="14">
        <v>1</v>
      </c>
      <c r="F65" s="15">
        <v>10.3</v>
      </c>
      <c r="G65" s="15">
        <v>10.3</v>
      </c>
      <c r="H65" s="2"/>
    </row>
    <row r="66" spans="1:8" x14ac:dyDescent="0.15">
      <c r="A66" s="5"/>
      <c r="B66" s="2" t="s">
        <v>168</v>
      </c>
      <c r="C66" s="2" t="s">
        <v>97</v>
      </c>
      <c r="D66" s="14">
        <v>1</v>
      </c>
      <c r="E66" s="14">
        <v>1</v>
      </c>
      <c r="F66" s="15">
        <v>7.6</v>
      </c>
      <c r="G66" s="15">
        <v>7.6</v>
      </c>
      <c r="H66" s="2"/>
    </row>
    <row r="67" spans="1:8" x14ac:dyDescent="0.15">
      <c r="A67" s="5"/>
      <c r="B67" s="3" t="s">
        <v>35</v>
      </c>
      <c r="C67" s="2"/>
      <c r="D67" s="14">
        <f>SUM(D68,D72,D77,D78,D81,D84)</f>
        <v>20</v>
      </c>
      <c r="E67" s="14">
        <f>SUM(E68,E72,E77,E78,E81,E84)</f>
        <v>7</v>
      </c>
      <c r="F67" s="15">
        <f>SUM(F68,F72,F77,F78,F81,F84)</f>
        <v>231.79999999999998</v>
      </c>
      <c r="G67" s="15">
        <f>SUM(G68,G72,G77,G78,G81,G84)</f>
        <v>40.300000000000004</v>
      </c>
      <c r="H67" s="2"/>
    </row>
    <row r="68" spans="1:8" x14ac:dyDescent="0.15">
      <c r="A68" s="5"/>
      <c r="B68" s="3" t="s">
        <v>38</v>
      </c>
      <c r="C68" s="2"/>
      <c r="D68" s="14">
        <f>SUM(D69:D71)</f>
        <v>6</v>
      </c>
      <c r="E68" s="14">
        <f>SUM(E69:E71)</f>
        <v>1</v>
      </c>
      <c r="F68" s="15">
        <f>SUM(F69:F71)</f>
        <v>37</v>
      </c>
      <c r="G68" s="15">
        <f>SUM(G69:G71)</f>
        <v>3</v>
      </c>
      <c r="H68" s="2"/>
    </row>
    <row r="69" spans="1:8" x14ac:dyDescent="0.15">
      <c r="A69" s="5"/>
      <c r="B69" s="5"/>
      <c r="C69" s="2" t="s">
        <v>11</v>
      </c>
      <c r="D69" s="14">
        <v>2</v>
      </c>
      <c r="E69" s="14">
        <v>0</v>
      </c>
      <c r="F69" s="15">
        <v>14.2</v>
      </c>
      <c r="G69" s="15">
        <v>0</v>
      </c>
      <c r="H69" s="2"/>
    </row>
    <row r="70" spans="1:8" x14ac:dyDescent="0.15">
      <c r="A70" s="5"/>
      <c r="B70" s="5"/>
      <c r="C70" s="2" t="s">
        <v>164</v>
      </c>
      <c r="D70" s="14">
        <v>1</v>
      </c>
      <c r="E70" s="14">
        <v>1</v>
      </c>
      <c r="F70" s="15">
        <v>3</v>
      </c>
      <c r="G70" s="15">
        <v>3</v>
      </c>
      <c r="H70" s="2"/>
    </row>
    <row r="71" spans="1:8" x14ac:dyDescent="0.15">
      <c r="A71" s="5"/>
      <c r="B71" s="4"/>
      <c r="C71" s="2" t="s">
        <v>97</v>
      </c>
      <c r="D71" s="14">
        <v>3</v>
      </c>
      <c r="E71" s="14">
        <v>0</v>
      </c>
      <c r="F71" s="15">
        <v>19.8</v>
      </c>
      <c r="G71" s="15">
        <v>0</v>
      </c>
      <c r="H71" s="2"/>
    </row>
    <row r="72" spans="1:8" x14ac:dyDescent="0.15">
      <c r="A72" s="5"/>
      <c r="B72" s="3" t="s">
        <v>34</v>
      </c>
      <c r="C72" s="2"/>
      <c r="D72" s="14">
        <f>SUM(D73:D76)</f>
        <v>9</v>
      </c>
      <c r="E72" s="14">
        <f>SUM(E73:E76)</f>
        <v>4</v>
      </c>
      <c r="F72" s="15">
        <f>SUM(F73:F76)</f>
        <v>119.1</v>
      </c>
      <c r="G72" s="15">
        <f>SUM(G73:G76)</f>
        <v>31.700000000000003</v>
      </c>
      <c r="H72" s="2"/>
    </row>
    <row r="73" spans="1:8" x14ac:dyDescent="0.15">
      <c r="A73" s="5"/>
      <c r="B73" s="5"/>
      <c r="C73" s="2" t="s">
        <v>51</v>
      </c>
      <c r="D73" s="14">
        <v>2</v>
      </c>
      <c r="E73" s="14">
        <v>1</v>
      </c>
      <c r="F73" s="15">
        <v>37.799999999999997</v>
      </c>
      <c r="G73" s="15">
        <v>4.5999999999999996</v>
      </c>
      <c r="H73" s="2"/>
    </row>
    <row r="74" spans="1:8" x14ac:dyDescent="0.15">
      <c r="A74" s="5"/>
      <c r="B74" s="5"/>
      <c r="C74" s="2" t="s">
        <v>48</v>
      </c>
      <c r="D74" s="14">
        <v>2</v>
      </c>
      <c r="E74" s="14">
        <v>1</v>
      </c>
      <c r="F74" s="15">
        <v>32.299999999999997</v>
      </c>
      <c r="G74" s="15">
        <v>8.3000000000000007</v>
      </c>
      <c r="H74" s="2"/>
    </row>
    <row r="75" spans="1:8" x14ac:dyDescent="0.15">
      <c r="A75" s="5"/>
      <c r="B75" s="5"/>
      <c r="C75" s="2" t="s">
        <v>55</v>
      </c>
      <c r="D75" s="14">
        <v>1</v>
      </c>
      <c r="E75" s="14">
        <v>0</v>
      </c>
      <c r="F75" s="15">
        <v>11.2</v>
      </c>
      <c r="G75" s="15">
        <v>0</v>
      </c>
      <c r="H75" s="2"/>
    </row>
    <row r="76" spans="1:8" x14ac:dyDescent="0.15">
      <c r="A76" s="5"/>
      <c r="B76" s="5"/>
      <c r="C76" s="2" t="s">
        <v>11</v>
      </c>
      <c r="D76" s="14">
        <v>4</v>
      </c>
      <c r="E76" s="14">
        <v>2</v>
      </c>
      <c r="F76" s="15">
        <v>37.799999999999997</v>
      </c>
      <c r="G76" s="15">
        <v>18.8</v>
      </c>
      <c r="H76" s="2"/>
    </row>
    <row r="77" spans="1:8" x14ac:dyDescent="0.15">
      <c r="A77" s="5"/>
      <c r="B77" s="2" t="s">
        <v>49</v>
      </c>
      <c r="C77" s="2" t="s">
        <v>48</v>
      </c>
      <c r="D77" s="14">
        <v>1</v>
      </c>
      <c r="E77" s="14">
        <v>0</v>
      </c>
      <c r="F77" s="15">
        <v>13.6</v>
      </c>
      <c r="G77" s="15">
        <v>0</v>
      </c>
      <c r="H77" s="2"/>
    </row>
    <row r="78" spans="1:8" x14ac:dyDescent="0.15">
      <c r="A78" s="5"/>
      <c r="B78" s="3" t="s">
        <v>130</v>
      </c>
      <c r="C78" s="2"/>
      <c r="D78" s="14">
        <f>SUM(D79:D80)</f>
        <v>2</v>
      </c>
      <c r="E78" s="14">
        <f t="shared" ref="E78:G78" si="7">SUM(E79:E80)</f>
        <v>1</v>
      </c>
      <c r="F78" s="15">
        <f t="shared" si="7"/>
        <v>39.6</v>
      </c>
      <c r="G78" s="15">
        <f t="shared" si="7"/>
        <v>3.1</v>
      </c>
      <c r="H78" s="2"/>
    </row>
    <row r="79" spans="1:8" x14ac:dyDescent="0.15">
      <c r="A79" s="5"/>
      <c r="B79" s="5"/>
      <c r="C79" s="2" t="s">
        <v>167</v>
      </c>
      <c r="D79" s="14">
        <v>1</v>
      </c>
      <c r="E79" s="14">
        <v>1</v>
      </c>
      <c r="F79" s="15">
        <v>3.1</v>
      </c>
      <c r="G79" s="15">
        <v>3.1</v>
      </c>
      <c r="H79" s="2"/>
    </row>
    <row r="80" spans="1:8" x14ac:dyDescent="0.15">
      <c r="A80" s="5"/>
      <c r="B80" s="4"/>
      <c r="C80" s="2" t="s">
        <v>131</v>
      </c>
      <c r="D80" s="14">
        <v>1</v>
      </c>
      <c r="E80" s="14">
        <v>0</v>
      </c>
      <c r="F80" s="15">
        <v>36.5</v>
      </c>
      <c r="G80" s="15">
        <v>0</v>
      </c>
      <c r="H80" s="2"/>
    </row>
    <row r="81" spans="1:9" x14ac:dyDescent="0.15">
      <c r="A81" s="5"/>
      <c r="B81" s="3" t="s">
        <v>107</v>
      </c>
      <c r="C81" s="2"/>
      <c r="D81" s="14">
        <f>SUM(D82:D83)</f>
        <v>2</v>
      </c>
      <c r="E81" s="14">
        <f t="shared" ref="E81:G81" si="8">SUM(E82:E83)</f>
        <v>1</v>
      </c>
      <c r="F81" s="15">
        <f t="shared" si="8"/>
        <v>22.5</v>
      </c>
      <c r="G81" s="15">
        <f t="shared" si="8"/>
        <v>2.5</v>
      </c>
      <c r="H81" s="2"/>
    </row>
    <row r="82" spans="1:9" x14ac:dyDescent="0.15">
      <c r="A82" s="5"/>
      <c r="B82" s="5"/>
      <c r="C82" s="2" t="s">
        <v>116</v>
      </c>
      <c r="D82" s="14">
        <v>1</v>
      </c>
      <c r="E82" s="14">
        <v>1</v>
      </c>
      <c r="F82" s="15">
        <v>2.5</v>
      </c>
      <c r="G82" s="15">
        <v>2.5</v>
      </c>
      <c r="H82" s="2"/>
    </row>
    <row r="83" spans="1:9" x14ac:dyDescent="0.15">
      <c r="A83" s="5"/>
      <c r="B83" s="4"/>
      <c r="C83" s="2" t="s">
        <v>108</v>
      </c>
      <c r="D83" s="14">
        <v>1</v>
      </c>
      <c r="E83" s="14">
        <v>0</v>
      </c>
      <c r="F83" s="15">
        <v>20</v>
      </c>
      <c r="G83" s="15">
        <v>0</v>
      </c>
      <c r="H83" s="2"/>
    </row>
    <row r="84" spans="1:9" x14ac:dyDescent="0.15">
      <c r="A84" s="5"/>
      <c r="B84" s="2" t="s">
        <v>50</v>
      </c>
      <c r="C84" s="2" t="s">
        <v>14</v>
      </c>
      <c r="D84" s="14"/>
      <c r="E84" s="14"/>
      <c r="F84" s="15"/>
      <c r="G84" s="15"/>
      <c r="H84" s="2"/>
    </row>
    <row r="85" spans="1:9" x14ac:dyDescent="0.15">
      <c r="A85" s="5"/>
      <c r="B85" s="2" t="s">
        <v>36</v>
      </c>
      <c r="C85" s="2"/>
      <c r="D85" s="14">
        <f>SUM(D86,D87,D88,D95,D96,D97,D100,D101,D102)</f>
        <v>22</v>
      </c>
      <c r="E85" s="14">
        <f>SUM(E86,E87,E88,E95,E96,E97,E100,E101,E102)</f>
        <v>10</v>
      </c>
      <c r="F85" s="15">
        <f>SUM(F86,F87,F88,F95,F96,F97,F100,F101,F102)</f>
        <v>213.20000000000002</v>
      </c>
      <c r="G85" s="15">
        <f>SUM(G86,G87,G88,G95,G96,G97,G100,G101,G102)</f>
        <v>66.7</v>
      </c>
      <c r="H85" s="2"/>
    </row>
    <row r="86" spans="1:9" x14ac:dyDescent="0.15">
      <c r="A86" s="5"/>
      <c r="B86" s="2" t="s">
        <v>115</v>
      </c>
      <c r="C86" s="2"/>
      <c r="D86" s="14">
        <v>1</v>
      </c>
      <c r="E86" s="14">
        <v>0</v>
      </c>
      <c r="F86" s="15">
        <v>5.5</v>
      </c>
      <c r="G86" s="15">
        <v>0</v>
      </c>
      <c r="H86" s="2"/>
    </row>
    <row r="87" spans="1:9" x14ac:dyDescent="0.15">
      <c r="A87" s="5"/>
      <c r="B87" s="2" t="s">
        <v>37</v>
      </c>
      <c r="C87" s="2" t="s">
        <v>53</v>
      </c>
      <c r="D87" s="14"/>
      <c r="E87" s="14"/>
      <c r="F87" s="15"/>
      <c r="G87" s="15"/>
      <c r="H87" s="2"/>
    </row>
    <row r="88" spans="1:9" x14ac:dyDescent="0.15">
      <c r="A88" s="5"/>
      <c r="B88" s="3" t="s">
        <v>39</v>
      </c>
      <c r="C88" s="2"/>
      <c r="D88" s="14">
        <f>SUM(D89:D94)</f>
        <v>10</v>
      </c>
      <c r="E88" s="14">
        <f>SUM(E89:E94)</f>
        <v>5</v>
      </c>
      <c r="F88" s="15">
        <f>SUM(F89:F94)</f>
        <v>112.1</v>
      </c>
      <c r="G88" s="15">
        <f>SUM(G89:G94)</f>
        <v>38.700000000000003</v>
      </c>
      <c r="H88" s="2"/>
    </row>
    <row r="89" spans="1:9" x14ac:dyDescent="0.15">
      <c r="A89" s="5"/>
      <c r="B89" s="5"/>
      <c r="C89" s="2" t="s">
        <v>52</v>
      </c>
      <c r="D89" s="14">
        <v>1</v>
      </c>
      <c r="E89" s="14">
        <v>1</v>
      </c>
      <c r="F89" s="15">
        <v>25.9</v>
      </c>
      <c r="G89" s="15">
        <v>25.9</v>
      </c>
      <c r="H89" s="2"/>
    </row>
    <row r="90" spans="1:9" x14ac:dyDescent="0.15">
      <c r="A90" s="5"/>
      <c r="B90" s="5"/>
      <c r="C90" s="2" t="s">
        <v>102</v>
      </c>
      <c r="D90" s="14">
        <v>1</v>
      </c>
      <c r="E90" s="14">
        <v>1</v>
      </c>
      <c r="F90" s="15">
        <v>3.3</v>
      </c>
      <c r="G90" s="15">
        <v>3.3</v>
      </c>
      <c r="H90" s="2"/>
    </row>
    <row r="91" spans="1:9" x14ac:dyDescent="0.15">
      <c r="A91" s="5"/>
      <c r="B91" s="5"/>
      <c r="C91" s="2" t="s">
        <v>54</v>
      </c>
      <c r="D91" s="14">
        <v>2</v>
      </c>
      <c r="E91" s="14">
        <v>1</v>
      </c>
      <c r="F91" s="15">
        <v>26.3</v>
      </c>
      <c r="G91" s="15">
        <v>5.7</v>
      </c>
      <c r="H91" s="2"/>
    </row>
    <row r="92" spans="1:9" x14ac:dyDescent="0.15">
      <c r="A92" s="5"/>
      <c r="B92" s="5"/>
      <c r="C92" s="2" t="s">
        <v>46</v>
      </c>
      <c r="D92" s="14">
        <v>3</v>
      </c>
      <c r="E92" s="14">
        <v>1</v>
      </c>
      <c r="F92" s="15">
        <v>44.4</v>
      </c>
      <c r="G92" s="15">
        <v>1.6</v>
      </c>
      <c r="H92" s="2"/>
    </row>
    <row r="93" spans="1:9" x14ac:dyDescent="0.15">
      <c r="A93" s="5"/>
      <c r="B93" s="5"/>
      <c r="C93" s="2" t="s">
        <v>48</v>
      </c>
      <c r="D93" s="14">
        <v>1</v>
      </c>
      <c r="E93" s="14">
        <v>0</v>
      </c>
      <c r="F93" s="15">
        <v>7.6</v>
      </c>
      <c r="G93" s="15">
        <v>0</v>
      </c>
      <c r="H93" s="2"/>
    </row>
    <row r="94" spans="1:9" x14ac:dyDescent="0.15">
      <c r="A94" s="5"/>
      <c r="B94" s="5"/>
      <c r="C94" s="2" t="s">
        <v>55</v>
      </c>
      <c r="D94" s="14">
        <v>2</v>
      </c>
      <c r="E94" s="14">
        <v>1</v>
      </c>
      <c r="F94" s="15">
        <v>4.5999999999999996</v>
      </c>
      <c r="G94" s="15">
        <v>2.2000000000000002</v>
      </c>
      <c r="H94" s="2"/>
      <c r="I94" s="6"/>
    </row>
    <row r="95" spans="1:9" x14ac:dyDescent="0.15">
      <c r="A95" s="5"/>
      <c r="B95" s="2" t="s">
        <v>56</v>
      </c>
      <c r="C95" s="2" t="s">
        <v>20</v>
      </c>
      <c r="D95" s="14">
        <v>4</v>
      </c>
      <c r="E95" s="14">
        <v>0</v>
      </c>
      <c r="F95" s="15">
        <v>58.6</v>
      </c>
      <c r="G95" s="15">
        <v>0</v>
      </c>
      <c r="H95" s="2"/>
    </row>
    <row r="96" spans="1:9" x14ac:dyDescent="0.15">
      <c r="A96" s="5"/>
      <c r="B96" s="2" t="s">
        <v>40</v>
      </c>
      <c r="C96" s="2" t="s">
        <v>58</v>
      </c>
      <c r="D96" s="14"/>
      <c r="E96" s="14"/>
      <c r="F96" s="15"/>
      <c r="G96" s="15"/>
      <c r="H96" s="2"/>
    </row>
    <row r="97" spans="1:9" x14ac:dyDescent="0.15">
      <c r="A97" s="5"/>
      <c r="B97" s="3" t="s">
        <v>57</v>
      </c>
      <c r="C97" s="2"/>
      <c r="D97" s="14">
        <f>SUM(D98:D99)</f>
        <v>2</v>
      </c>
      <c r="E97" s="14">
        <f t="shared" ref="E97:G97" si="9">SUM(E98:E99)</f>
        <v>0</v>
      </c>
      <c r="F97" s="15">
        <f t="shared" si="9"/>
        <v>9</v>
      </c>
      <c r="G97" s="15">
        <f t="shared" si="9"/>
        <v>0</v>
      </c>
      <c r="H97" s="2"/>
    </row>
    <row r="98" spans="1:9" x14ac:dyDescent="0.15">
      <c r="A98" s="5"/>
      <c r="B98" s="5"/>
      <c r="C98" s="2" t="s">
        <v>166</v>
      </c>
      <c r="D98" s="14">
        <v>1</v>
      </c>
      <c r="E98" s="14">
        <v>0</v>
      </c>
      <c r="F98" s="15">
        <v>3.5</v>
      </c>
      <c r="G98" s="15">
        <v>0</v>
      </c>
      <c r="H98" s="2"/>
    </row>
    <row r="99" spans="1:9" x14ac:dyDescent="0.15">
      <c r="A99" s="5"/>
      <c r="B99" s="4"/>
      <c r="C99" s="2" t="s">
        <v>103</v>
      </c>
      <c r="D99" s="14">
        <v>1</v>
      </c>
      <c r="E99" s="14">
        <v>0</v>
      </c>
      <c r="F99" s="15">
        <v>5.5</v>
      </c>
      <c r="G99" s="15">
        <v>0</v>
      </c>
      <c r="H99" s="2"/>
    </row>
    <row r="100" spans="1:9" x14ac:dyDescent="0.15">
      <c r="A100" s="5"/>
      <c r="B100" s="2" t="s">
        <v>60</v>
      </c>
      <c r="C100" s="2" t="s">
        <v>19</v>
      </c>
      <c r="D100" s="14">
        <v>1</v>
      </c>
      <c r="E100" s="14">
        <v>1</v>
      </c>
      <c r="F100" s="15">
        <v>5.8</v>
      </c>
      <c r="G100" s="15">
        <v>5.8</v>
      </c>
      <c r="H100" s="2"/>
    </row>
    <row r="101" spans="1:9" x14ac:dyDescent="0.15">
      <c r="A101" s="5"/>
      <c r="B101" s="2" t="s">
        <v>113</v>
      </c>
      <c r="C101" s="2" t="s">
        <v>114</v>
      </c>
      <c r="D101" s="14">
        <v>3</v>
      </c>
      <c r="E101" s="14">
        <v>3</v>
      </c>
      <c r="F101" s="15">
        <v>14.9</v>
      </c>
      <c r="G101" s="15">
        <v>14.9</v>
      </c>
      <c r="H101" s="2"/>
    </row>
    <row r="102" spans="1:9" x14ac:dyDescent="0.15">
      <c r="A102" s="5"/>
      <c r="B102" s="2" t="s">
        <v>142</v>
      </c>
      <c r="C102" s="2" t="s">
        <v>114</v>
      </c>
      <c r="D102" s="14">
        <v>1</v>
      </c>
      <c r="E102" s="14">
        <v>1</v>
      </c>
      <c r="F102" s="15">
        <v>7.3</v>
      </c>
      <c r="G102" s="15">
        <v>7.3</v>
      </c>
      <c r="H102" s="2"/>
    </row>
    <row r="103" spans="1:9" x14ac:dyDescent="0.15">
      <c r="A103" s="5"/>
      <c r="B103" s="2" t="s">
        <v>151</v>
      </c>
      <c r="C103" s="2" t="s">
        <v>88</v>
      </c>
      <c r="D103" s="14">
        <v>1</v>
      </c>
      <c r="E103" s="14">
        <v>1</v>
      </c>
      <c r="F103" s="15">
        <v>4.5</v>
      </c>
      <c r="G103" s="15">
        <v>4.5</v>
      </c>
      <c r="H103" s="2"/>
    </row>
    <row r="104" spans="1:9" x14ac:dyDescent="0.15">
      <c r="A104" s="5"/>
      <c r="B104" s="2" t="s">
        <v>126</v>
      </c>
      <c r="C104" s="2" t="s">
        <v>90</v>
      </c>
      <c r="D104" s="14">
        <v>1</v>
      </c>
      <c r="E104" s="14">
        <v>1</v>
      </c>
      <c r="F104" s="15">
        <v>8.6</v>
      </c>
      <c r="G104" s="15">
        <v>8.6</v>
      </c>
      <c r="H104" s="2"/>
    </row>
    <row r="105" spans="1:9" x14ac:dyDescent="0.15">
      <c r="A105" s="3" t="s">
        <v>32</v>
      </c>
      <c r="B105" s="4"/>
      <c r="C105" s="2"/>
      <c r="D105" s="14">
        <f>SUM(D106:D108)</f>
        <v>3</v>
      </c>
      <c r="E105" s="14">
        <f t="shared" ref="E105:G105" si="10">SUM(E106:E108)</f>
        <v>0</v>
      </c>
      <c r="F105" s="15">
        <f t="shared" si="10"/>
        <v>34.299999999999997</v>
      </c>
      <c r="G105" s="15">
        <f t="shared" si="10"/>
        <v>0</v>
      </c>
      <c r="H105" s="2"/>
    </row>
    <row r="106" spans="1:9" x14ac:dyDescent="0.15">
      <c r="A106" s="5"/>
      <c r="B106" s="3" t="s">
        <v>18</v>
      </c>
      <c r="C106" s="2" t="s">
        <v>147</v>
      </c>
      <c r="D106" s="14">
        <v>1</v>
      </c>
      <c r="E106" s="14">
        <v>0</v>
      </c>
      <c r="F106" s="15">
        <v>18.7</v>
      </c>
      <c r="G106" s="15">
        <v>0</v>
      </c>
      <c r="H106" s="2"/>
      <c r="I106" s="6"/>
    </row>
    <row r="107" spans="1:9" x14ac:dyDescent="0.15">
      <c r="A107" s="5"/>
      <c r="B107" s="4" t="s">
        <v>163</v>
      </c>
      <c r="C107" s="2" t="s">
        <v>90</v>
      </c>
      <c r="D107" s="14">
        <v>1</v>
      </c>
      <c r="E107" s="14">
        <v>0</v>
      </c>
      <c r="F107" s="15">
        <v>9.1999999999999993</v>
      </c>
      <c r="G107" s="15">
        <v>0</v>
      </c>
      <c r="H107" s="2"/>
    </row>
    <row r="108" spans="1:9" x14ac:dyDescent="0.15">
      <c r="A108" s="5"/>
      <c r="B108" s="4" t="s">
        <v>152</v>
      </c>
      <c r="C108" s="2" t="s">
        <v>153</v>
      </c>
      <c r="D108" s="14">
        <v>1</v>
      </c>
      <c r="E108" s="14">
        <v>0</v>
      </c>
      <c r="F108" s="15">
        <v>6.4</v>
      </c>
      <c r="G108" s="15">
        <v>0</v>
      </c>
      <c r="H108" s="2"/>
    </row>
    <row r="109" spans="1:9" x14ac:dyDescent="0.15">
      <c r="A109" s="3" t="s">
        <v>27</v>
      </c>
      <c r="B109" s="18"/>
      <c r="C109" s="18"/>
      <c r="D109" s="20">
        <f>SUM(D110,D111)</f>
        <v>39</v>
      </c>
      <c r="E109" s="20">
        <f t="shared" ref="E109:G109" si="11">SUM(E110,E111)</f>
        <v>0</v>
      </c>
      <c r="F109" s="21">
        <f t="shared" si="11"/>
        <v>1617.8999999999999</v>
      </c>
      <c r="G109" s="21">
        <f t="shared" si="11"/>
        <v>0</v>
      </c>
      <c r="H109" s="10"/>
    </row>
    <row r="110" spans="1:9" x14ac:dyDescent="0.15">
      <c r="A110" s="5"/>
      <c r="B110" s="2" t="s">
        <v>16</v>
      </c>
      <c r="C110" s="2" t="s">
        <v>98</v>
      </c>
      <c r="D110" s="14">
        <v>1</v>
      </c>
      <c r="E110" s="14">
        <v>0</v>
      </c>
      <c r="F110" s="15">
        <v>34.299999999999997</v>
      </c>
      <c r="G110" s="15">
        <v>0</v>
      </c>
      <c r="H110" s="2"/>
    </row>
    <row r="111" spans="1:9" x14ac:dyDescent="0.15">
      <c r="A111" s="5"/>
      <c r="B111" s="3" t="s">
        <v>7</v>
      </c>
      <c r="C111" s="2"/>
      <c r="D111" s="14">
        <f>SUM(D112:D114)</f>
        <v>38</v>
      </c>
      <c r="E111" s="14">
        <f>SUM(E112:E114)</f>
        <v>0</v>
      </c>
      <c r="F111" s="15">
        <f>SUM(F112:F114)</f>
        <v>1583.6</v>
      </c>
      <c r="G111" s="15">
        <f>SUM(G112:G114)</f>
        <v>0</v>
      </c>
      <c r="H111" s="2"/>
    </row>
    <row r="112" spans="1:9" x14ac:dyDescent="0.15">
      <c r="A112" s="5"/>
      <c r="B112" s="5"/>
      <c r="C112" s="2" t="s">
        <v>98</v>
      </c>
      <c r="D112" s="14">
        <v>10</v>
      </c>
      <c r="E112" s="14">
        <v>0</v>
      </c>
      <c r="F112" s="15">
        <v>530.6</v>
      </c>
      <c r="G112" s="15">
        <v>0</v>
      </c>
      <c r="H112" s="2"/>
    </row>
    <row r="113" spans="1:8" x14ac:dyDescent="0.15">
      <c r="A113" s="5"/>
      <c r="B113" s="5"/>
      <c r="C113" s="2" t="s">
        <v>100</v>
      </c>
      <c r="D113" s="14">
        <v>3</v>
      </c>
      <c r="E113" s="14">
        <v>0</v>
      </c>
      <c r="F113" s="15">
        <v>88.1</v>
      </c>
      <c r="G113" s="15">
        <v>0</v>
      </c>
      <c r="H113" s="2"/>
    </row>
    <row r="114" spans="1:8" x14ac:dyDescent="0.15">
      <c r="A114" s="4"/>
      <c r="B114" s="4"/>
      <c r="C114" s="2" t="s">
        <v>99</v>
      </c>
      <c r="D114" s="14">
        <v>25</v>
      </c>
      <c r="E114" s="14">
        <v>0</v>
      </c>
      <c r="F114" s="15">
        <v>964.9</v>
      </c>
      <c r="G114" s="15">
        <v>0</v>
      </c>
      <c r="H114" s="2"/>
    </row>
    <row r="115" spans="1:8" x14ac:dyDescent="0.15">
      <c r="A115" s="3" t="s">
        <v>65</v>
      </c>
      <c r="B115" s="2"/>
      <c r="C115" s="2"/>
      <c r="D115" s="14">
        <f>SUM(D116,D121,D122,D137)</f>
        <v>163</v>
      </c>
      <c r="E115" s="14">
        <f>SUM(E116,E121,E122,E137)</f>
        <v>13</v>
      </c>
      <c r="F115" s="15">
        <f>SUM(F116,F121,F122,F137)</f>
        <v>6092.4000000000005</v>
      </c>
      <c r="G115" s="15">
        <f>SUM(G116,G121,G122,G137)</f>
        <v>429.1</v>
      </c>
      <c r="H115" s="2"/>
    </row>
    <row r="116" spans="1:8" x14ac:dyDescent="0.15">
      <c r="A116" s="5"/>
      <c r="B116" s="2" t="s">
        <v>16</v>
      </c>
      <c r="C116" s="2"/>
      <c r="D116" s="14">
        <f>SUM(D117,D120)</f>
        <v>4</v>
      </c>
      <c r="E116" s="14">
        <f t="shared" ref="E116:G116" si="12">SUM(E117,E120)</f>
        <v>2</v>
      </c>
      <c r="F116" s="15">
        <f t="shared" si="12"/>
        <v>130.5</v>
      </c>
      <c r="G116" s="15">
        <f t="shared" si="12"/>
        <v>35</v>
      </c>
      <c r="H116" s="2"/>
    </row>
    <row r="117" spans="1:8" x14ac:dyDescent="0.15">
      <c r="A117" s="5"/>
      <c r="B117" s="5" t="s">
        <v>132</v>
      </c>
      <c r="C117" s="2"/>
      <c r="D117" s="14">
        <f>SUM(D118:D119)</f>
        <v>3</v>
      </c>
      <c r="E117" s="14">
        <f t="shared" ref="E117:G117" si="13">SUM(E118:E119)</f>
        <v>2</v>
      </c>
      <c r="F117" s="15">
        <f t="shared" si="13"/>
        <v>56.7</v>
      </c>
      <c r="G117" s="15">
        <f t="shared" si="13"/>
        <v>35</v>
      </c>
      <c r="H117" s="2"/>
    </row>
    <row r="118" spans="1:8" x14ac:dyDescent="0.15">
      <c r="A118" s="5"/>
      <c r="B118" s="5"/>
      <c r="C118" s="2" t="s">
        <v>93</v>
      </c>
      <c r="D118" s="14">
        <v>1</v>
      </c>
      <c r="E118" s="14">
        <v>0</v>
      </c>
      <c r="F118" s="15">
        <v>21.7</v>
      </c>
      <c r="G118" s="15">
        <v>0</v>
      </c>
      <c r="H118" s="2"/>
    </row>
    <row r="119" spans="1:8" x14ac:dyDescent="0.15">
      <c r="A119" s="5"/>
      <c r="B119" s="4"/>
      <c r="C119" s="2" t="s">
        <v>94</v>
      </c>
      <c r="D119" s="14">
        <v>2</v>
      </c>
      <c r="E119" s="14">
        <v>2</v>
      </c>
      <c r="F119" s="15">
        <v>35</v>
      </c>
      <c r="G119" s="15">
        <v>35</v>
      </c>
      <c r="H119" s="2"/>
    </row>
    <row r="120" spans="1:8" x14ac:dyDescent="0.15">
      <c r="A120" s="5"/>
      <c r="B120" s="5" t="s">
        <v>133</v>
      </c>
      <c r="C120" s="2" t="s">
        <v>86</v>
      </c>
      <c r="D120" s="14">
        <v>1</v>
      </c>
      <c r="E120" s="14">
        <v>0</v>
      </c>
      <c r="F120" s="15">
        <v>73.8</v>
      </c>
      <c r="G120" s="15">
        <v>0</v>
      </c>
      <c r="H120" s="2"/>
    </row>
    <row r="121" spans="1:8" x14ac:dyDescent="0.15">
      <c r="A121" s="5"/>
      <c r="B121" s="3" t="s">
        <v>66</v>
      </c>
      <c r="C121" s="2"/>
      <c r="D121" s="14">
        <v>127</v>
      </c>
      <c r="E121" s="14">
        <v>0</v>
      </c>
      <c r="F121" s="15">
        <v>4904.6000000000004</v>
      </c>
      <c r="G121" s="15">
        <v>0</v>
      </c>
      <c r="H121" s="2"/>
    </row>
    <row r="122" spans="1:8" x14ac:dyDescent="0.15">
      <c r="A122" s="5"/>
      <c r="B122" s="2" t="s">
        <v>64</v>
      </c>
      <c r="C122" s="2"/>
      <c r="D122" s="14">
        <f>SUM(D123,D131,D136)</f>
        <v>31</v>
      </c>
      <c r="E122" s="14">
        <f>SUM(E123,E131,E136)</f>
        <v>11</v>
      </c>
      <c r="F122" s="15">
        <f>SUM(F123,F131,F136)</f>
        <v>1054.2</v>
      </c>
      <c r="G122" s="15">
        <f>SUM(G123,G131,G136)</f>
        <v>394.1</v>
      </c>
      <c r="H122" s="2"/>
    </row>
    <row r="123" spans="1:8" x14ac:dyDescent="0.15">
      <c r="A123" s="5"/>
      <c r="B123" s="3" t="s">
        <v>68</v>
      </c>
      <c r="C123" s="2"/>
      <c r="D123" s="14">
        <f>SUM(D124:D130)</f>
        <v>14</v>
      </c>
      <c r="E123" s="14">
        <f t="shared" ref="E123:G123" si="14">SUM(E124:E130)</f>
        <v>7</v>
      </c>
      <c r="F123" s="15">
        <f>SUM(F124:F130)</f>
        <v>317.89999999999998</v>
      </c>
      <c r="G123" s="15">
        <f t="shared" si="14"/>
        <v>141.80000000000001</v>
      </c>
      <c r="H123" s="2"/>
    </row>
    <row r="124" spans="1:8" x14ac:dyDescent="0.15">
      <c r="A124" s="5"/>
      <c r="B124" s="5"/>
      <c r="C124" s="2" t="s">
        <v>85</v>
      </c>
      <c r="D124" s="14">
        <v>1</v>
      </c>
      <c r="E124" s="14">
        <v>0</v>
      </c>
      <c r="F124" s="15">
        <v>38.299999999999997</v>
      </c>
      <c r="G124" s="15">
        <v>0</v>
      </c>
      <c r="H124" s="2"/>
    </row>
    <row r="125" spans="1:8" x14ac:dyDescent="0.15">
      <c r="A125" s="5"/>
      <c r="B125" s="5"/>
      <c r="C125" s="2" t="s">
        <v>125</v>
      </c>
      <c r="D125" s="14">
        <v>1</v>
      </c>
      <c r="E125" s="14">
        <v>1</v>
      </c>
      <c r="F125" s="15">
        <v>12.6</v>
      </c>
      <c r="G125" s="15">
        <v>12.6</v>
      </c>
      <c r="H125" s="2"/>
    </row>
    <row r="126" spans="1:8" x14ac:dyDescent="0.15">
      <c r="A126" s="5"/>
      <c r="B126" s="5"/>
      <c r="C126" s="2" t="s">
        <v>81</v>
      </c>
      <c r="D126" s="14">
        <v>1</v>
      </c>
      <c r="E126" s="14">
        <v>1</v>
      </c>
      <c r="F126" s="15">
        <v>21.3</v>
      </c>
      <c r="G126" s="15">
        <v>21.3</v>
      </c>
      <c r="H126" s="2"/>
    </row>
    <row r="127" spans="1:8" x14ac:dyDescent="0.15">
      <c r="A127" s="5"/>
      <c r="B127" s="5"/>
      <c r="C127" s="2" t="s">
        <v>138</v>
      </c>
      <c r="D127" s="14">
        <v>1</v>
      </c>
      <c r="E127" s="14">
        <v>1</v>
      </c>
      <c r="F127" s="15">
        <v>22.1</v>
      </c>
      <c r="G127" s="15">
        <v>22.1</v>
      </c>
      <c r="H127" s="2"/>
    </row>
    <row r="128" spans="1:8" x14ac:dyDescent="0.15">
      <c r="A128" s="5"/>
      <c r="B128" s="5"/>
      <c r="C128" s="2" t="s">
        <v>94</v>
      </c>
      <c r="D128" s="14">
        <v>4</v>
      </c>
      <c r="E128" s="14">
        <v>3</v>
      </c>
      <c r="F128" s="15">
        <v>97.7</v>
      </c>
      <c r="G128" s="15">
        <v>69.3</v>
      </c>
      <c r="H128" s="2"/>
    </row>
    <row r="129" spans="1:9" x14ac:dyDescent="0.15">
      <c r="A129" s="5"/>
      <c r="B129" s="5"/>
      <c r="C129" s="2" t="s">
        <v>67</v>
      </c>
      <c r="D129" s="14">
        <v>1</v>
      </c>
      <c r="E129" s="14">
        <v>1</v>
      </c>
      <c r="F129" s="15">
        <v>16.5</v>
      </c>
      <c r="G129" s="15">
        <v>16.5</v>
      </c>
      <c r="H129" s="2"/>
    </row>
    <row r="130" spans="1:9" x14ac:dyDescent="0.15">
      <c r="A130" s="5"/>
      <c r="B130" s="4"/>
      <c r="C130" s="2" t="s">
        <v>75</v>
      </c>
      <c r="D130" s="14">
        <v>5</v>
      </c>
      <c r="E130" s="14">
        <v>0</v>
      </c>
      <c r="F130" s="15">
        <v>109.4</v>
      </c>
      <c r="G130" s="15">
        <v>0</v>
      </c>
      <c r="H130" s="2"/>
    </row>
    <row r="131" spans="1:9" x14ac:dyDescent="0.15">
      <c r="A131" s="5"/>
      <c r="B131" s="3" t="s">
        <v>69</v>
      </c>
      <c r="C131" s="2"/>
      <c r="D131" s="14">
        <f>SUM(D132:D135)</f>
        <v>15</v>
      </c>
      <c r="E131" s="14">
        <f>SUM(E132:E135)</f>
        <v>4</v>
      </c>
      <c r="F131" s="15">
        <f>SUM(F132:F135)</f>
        <v>681.4</v>
      </c>
      <c r="G131" s="15">
        <f>SUM(G132:G135)</f>
        <v>252.29999999999998</v>
      </c>
      <c r="H131" s="2"/>
    </row>
    <row r="132" spans="1:9" x14ac:dyDescent="0.15">
      <c r="A132" s="5"/>
      <c r="B132" s="5"/>
      <c r="C132" s="2" t="s">
        <v>119</v>
      </c>
      <c r="D132" s="14">
        <v>1</v>
      </c>
      <c r="E132" s="14">
        <v>1</v>
      </c>
      <c r="F132" s="15">
        <v>128.6</v>
      </c>
      <c r="G132" s="15">
        <v>128.6</v>
      </c>
      <c r="H132" s="2"/>
    </row>
    <row r="133" spans="1:9" x14ac:dyDescent="0.15">
      <c r="A133" s="5"/>
      <c r="B133" s="5"/>
      <c r="C133" s="2" t="s">
        <v>23</v>
      </c>
      <c r="D133" s="14">
        <v>1</v>
      </c>
      <c r="E133" s="14">
        <v>1</v>
      </c>
      <c r="F133" s="15">
        <v>8.1</v>
      </c>
      <c r="G133" s="15">
        <v>8.1</v>
      </c>
      <c r="H133" s="2"/>
    </row>
    <row r="134" spans="1:9" x14ac:dyDescent="0.15">
      <c r="A134" s="5"/>
      <c r="B134" s="5"/>
      <c r="C134" s="2" t="s">
        <v>21</v>
      </c>
      <c r="D134" s="14">
        <v>2</v>
      </c>
      <c r="E134" s="14">
        <v>2</v>
      </c>
      <c r="F134" s="15">
        <v>115.6</v>
      </c>
      <c r="G134" s="15">
        <v>115.6</v>
      </c>
      <c r="H134" s="2"/>
      <c r="I134" s="6"/>
    </row>
    <row r="135" spans="1:9" x14ac:dyDescent="0.15">
      <c r="A135" s="5"/>
      <c r="B135" s="4"/>
      <c r="C135" s="2" t="s">
        <v>75</v>
      </c>
      <c r="D135" s="14">
        <v>11</v>
      </c>
      <c r="E135" s="14">
        <v>0</v>
      </c>
      <c r="F135" s="15">
        <v>429.1</v>
      </c>
      <c r="G135" s="15">
        <v>0</v>
      </c>
      <c r="H135" s="2"/>
      <c r="I135" s="6"/>
    </row>
    <row r="136" spans="1:9" x14ac:dyDescent="0.15">
      <c r="A136" s="5"/>
      <c r="B136" s="4" t="s">
        <v>135</v>
      </c>
      <c r="C136" s="2" t="s">
        <v>136</v>
      </c>
      <c r="D136" s="14">
        <v>2</v>
      </c>
      <c r="E136" s="14">
        <v>0</v>
      </c>
      <c r="F136" s="15">
        <v>54.9</v>
      </c>
      <c r="G136" s="15">
        <v>0</v>
      </c>
      <c r="H136" s="2"/>
      <c r="I136" s="6"/>
    </row>
    <row r="137" spans="1:9" x14ac:dyDescent="0.15">
      <c r="A137" s="4"/>
      <c r="B137" s="4" t="s">
        <v>137</v>
      </c>
      <c r="C137" s="2" t="s">
        <v>136</v>
      </c>
      <c r="D137" s="14">
        <v>1</v>
      </c>
      <c r="E137" s="14">
        <v>0</v>
      </c>
      <c r="F137" s="15">
        <v>3.1</v>
      </c>
      <c r="G137" s="15">
        <v>0</v>
      </c>
      <c r="H137" s="2"/>
      <c r="I137" s="6"/>
    </row>
    <row r="138" spans="1:9" x14ac:dyDescent="0.15">
      <c r="A138" s="3" t="s">
        <v>70</v>
      </c>
      <c r="B138" s="2" t="s">
        <v>18</v>
      </c>
      <c r="C138" s="2" t="s">
        <v>86</v>
      </c>
      <c r="D138" s="14">
        <v>1</v>
      </c>
      <c r="E138" s="14">
        <v>0</v>
      </c>
      <c r="F138" s="15">
        <v>133.6</v>
      </c>
      <c r="G138" s="15">
        <v>0</v>
      </c>
      <c r="H138" s="2"/>
    </row>
    <row r="139" spans="1:9" x14ac:dyDescent="0.15">
      <c r="A139" s="3" t="s">
        <v>91</v>
      </c>
      <c r="B139" s="2" t="s">
        <v>92</v>
      </c>
      <c r="C139" s="2" t="s">
        <v>86</v>
      </c>
      <c r="D139" s="14">
        <v>5</v>
      </c>
      <c r="E139" s="14">
        <v>0</v>
      </c>
      <c r="F139" s="15">
        <v>19.5</v>
      </c>
      <c r="G139" s="15">
        <v>0</v>
      </c>
      <c r="H139" s="2"/>
    </row>
    <row r="140" spans="1:9" x14ac:dyDescent="0.15">
      <c r="A140" s="3" t="s">
        <v>28</v>
      </c>
      <c r="B140" s="2"/>
      <c r="C140" s="2"/>
      <c r="D140" s="14">
        <f>SUM(D141,D142,D143,D147,D150,D161)</f>
        <v>22</v>
      </c>
      <c r="E140" s="14">
        <f>SUM(E141,E142,E143,E147,E150,E161)</f>
        <v>11</v>
      </c>
      <c r="F140" s="15">
        <f>SUM(F141,F142,F143,F147,F150,F161)</f>
        <v>1342.3000000000002</v>
      </c>
      <c r="G140" s="14">
        <f>SUM(G141,G142,G143,G147,G150,G161)</f>
        <v>972.50000000000011</v>
      </c>
      <c r="H140" s="2"/>
    </row>
    <row r="141" spans="1:9" x14ac:dyDescent="0.15">
      <c r="A141" s="5"/>
      <c r="B141" s="2" t="s">
        <v>112</v>
      </c>
      <c r="C141" s="2"/>
      <c r="D141" s="14">
        <v>1</v>
      </c>
      <c r="E141" s="14">
        <v>0</v>
      </c>
      <c r="F141" s="15">
        <v>74.8</v>
      </c>
      <c r="G141" s="15">
        <v>0</v>
      </c>
      <c r="H141" s="2"/>
    </row>
    <row r="142" spans="1:9" x14ac:dyDescent="0.15">
      <c r="A142" s="5"/>
      <c r="B142" s="3" t="s">
        <v>126</v>
      </c>
      <c r="C142" s="2"/>
      <c r="D142" s="14">
        <v>1</v>
      </c>
      <c r="E142" s="14">
        <v>0</v>
      </c>
      <c r="F142" s="15">
        <v>22.1</v>
      </c>
      <c r="G142" s="15">
        <v>0</v>
      </c>
      <c r="H142" s="2"/>
    </row>
    <row r="143" spans="1:9" x14ac:dyDescent="0.15">
      <c r="A143" s="5"/>
      <c r="B143" s="3" t="s">
        <v>31</v>
      </c>
      <c r="C143" s="2"/>
      <c r="D143" s="14">
        <f>SUM(D144:D146)</f>
        <v>5</v>
      </c>
      <c r="E143" s="14">
        <f>SUM(E144:E146)</f>
        <v>3</v>
      </c>
      <c r="F143" s="15">
        <f>SUM(F144:F146)</f>
        <v>109.2</v>
      </c>
      <c r="G143" s="15">
        <f>SUM(G144:G146)</f>
        <v>38.200000000000003</v>
      </c>
      <c r="H143" s="2"/>
    </row>
    <row r="144" spans="1:9" x14ac:dyDescent="0.15">
      <c r="A144" s="5"/>
      <c r="B144" s="5"/>
      <c r="C144" s="2" t="s">
        <v>76</v>
      </c>
      <c r="D144" s="14">
        <v>1</v>
      </c>
      <c r="E144" s="14">
        <v>1</v>
      </c>
      <c r="F144" s="15">
        <v>12.2</v>
      </c>
      <c r="G144" s="15">
        <v>12.2</v>
      </c>
      <c r="H144" s="2"/>
      <c r="I144" s="6"/>
    </row>
    <row r="145" spans="1:9" x14ac:dyDescent="0.15">
      <c r="A145" s="5"/>
      <c r="B145" s="5"/>
      <c r="C145" s="2" t="s">
        <v>77</v>
      </c>
      <c r="D145" s="14">
        <v>2</v>
      </c>
      <c r="E145" s="14">
        <v>2</v>
      </c>
      <c r="F145" s="15">
        <v>26</v>
      </c>
      <c r="G145" s="15">
        <v>26</v>
      </c>
      <c r="H145" s="2"/>
    </row>
    <row r="146" spans="1:9" x14ac:dyDescent="0.15">
      <c r="A146" s="5"/>
      <c r="B146" s="4"/>
      <c r="C146" s="2" t="s">
        <v>75</v>
      </c>
      <c r="D146" s="14">
        <v>2</v>
      </c>
      <c r="E146" s="14">
        <v>0</v>
      </c>
      <c r="F146" s="15">
        <v>71</v>
      </c>
      <c r="G146" s="15">
        <v>0</v>
      </c>
      <c r="H146" s="2"/>
      <c r="I146" s="6"/>
    </row>
    <row r="147" spans="1:9" x14ac:dyDescent="0.15">
      <c r="A147" s="5"/>
      <c r="B147" s="3" t="s">
        <v>6</v>
      </c>
      <c r="C147" s="2"/>
      <c r="D147" s="14">
        <f>SUM(D148:D149)</f>
        <v>7</v>
      </c>
      <c r="E147" s="14">
        <f>SUM(E148:E149)</f>
        <v>4</v>
      </c>
      <c r="F147" s="15">
        <f>SUM(F148:F149)</f>
        <v>1032.8</v>
      </c>
      <c r="G147" s="15">
        <f>SUM(G148:G149)</f>
        <v>887.30000000000007</v>
      </c>
      <c r="H147" s="2"/>
      <c r="I147" s="6"/>
    </row>
    <row r="148" spans="1:9" x14ac:dyDescent="0.15">
      <c r="A148" s="5"/>
      <c r="B148" s="5"/>
      <c r="C148" s="2" t="s">
        <v>129</v>
      </c>
      <c r="D148" s="14">
        <v>3</v>
      </c>
      <c r="E148" s="14">
        <v>3</v>
      </c>
      <c r="F148" s="15">
        <v>851.6</v>
      </c>
      <c r="G148" s="15">
        <v>851.6</v>
      </c>
      <c r="H148" s="2"/>
      <c r="I148" s="6"/>
    </row>
    <row r="149" spans="1:9" x14ac:dyDescent="0.15">
      <c r="A149" s="5"/>
      <c r="B149" s="4"/>
      <c r="C149" s="2" t="s">
        <v>75</v>
      </c>
      <c r="D149" s="14">
        <v>4</v>
      </c>
      <c r="E149" s="14">
        <v>1</v>
      </c>
      <c r="F149" s="15">
        <v>181.2</v>
      </c>
      <c r="G149" s="15">
        <v>35.700000000000003</v>
      </c>
      <c r="H149" s="2"/>
      <c r="I149" s="6"/>
    </row>
    <row r="150" spans="1:9" x14ac:dyDescent="0.15">
      <c r="A150" s="5"/>
      <c r="B150" s="3" t="s">
        <v>17</v>
      </c>
      <c r="C150" s="2"/>
      <c r="D150" s="14">
        <f>SUM(D151,D154,D157)</f>
        <v>7</v>
      </c>
      <c r="E150" s="14">
        <f>SUM(E151,E154,E157)</f>
        <v>4</v>
      </c>
      <c r="F150" s="15">
        <f>SUM(F151,F154,F157)</f>
        <v>79.199999999999989</v>
      </c>
      <c r="G150" s="15">
        <f>SUM(G151,G154,G157)</f>
        <v>47</v>
      </c>
      <c r="H150" s="2" t="s">
        <v>73</v>
      </c>
    </row>
    <row r="151" spans="1:9" x14ac:dyDescent="0.15">
      <c r="A151" s="5"/>
      <c r="B151" s="3" t="s">
        <v>63</v>
      </c>
      <c r="C151" s="2"/>
      <c r="D151" s="14">
        <f>SUM(D152:D153)</f>
        <v>2</v>
      </c>
      <c r="E151" s="14">
        <f>SUM(E152:E153)</f>
        <v>0</v>
      </c>
      <c r="F151" s="15">
        <f>SUM(F152:F153)</f>
        <v>25.799999999999997</v>
      </c>
      <c r="G151" s="15">
        <f>SUM(G152:G153)</f>
        <v>0</v>
      </c>
      <c r="H151" s="2"/>
    </row>
    <row r="152" spans="1:9" x14ac:dyDescent="0.15">
      <c r="A152" s="5"/>
      <c r="B152" s="5"/>
      <c r="C152" s="2" t="s">
        <v>145</v>
      </c>
      <c r="D152" s="14">
        <v>1</v>
      </c>
      <c r="E152" s="14">
        <v>0</v>
      </c>
      <c r="F152" s="15">
        <v>14.1</v>
      </c>
      <c r="G152" s="15">
        <v>0</v>
      </c>
      <c r="H152" s="2" t="s">
        <v>87</v>
      </c>
    </row>
    <row r="153" spans="1:9" x14ac:dyDescent="0.15">
      <c r="A153" s="5"/>
      <c r="B153" s="5"/>
      <c r="C153" s="2" t="s">
        <v>145</v>
      </c>
      <c r="D153" s="14">
        <v>1</v>
      </c>
      <c r="E153" s="14">
        <v>0</v>
      </c>
      <c r="F153" s="15">
        <v>11.7</v>
      </c>
      <c r="G153" s="15">
        <v>0</v>
      </c>
      <c r="H153" s="2"/>
    </row>
    <row r="154" spans="1:9" x14ac:dyDescent="0.15">
      <c r="A154" s="5"/>
      <c r="B154" s="3" t="s">
        <v>61</v>
      </c>
      <c r="C154" s="2"/>
      <c r="D154" s="14">
        <f>SUM(D155:D156)</f>
        <v>2</v>
      </c>
      <c r="E154" s="14">
        <f>SUM(E155:E156)</f>
        <v>1</v>
      </c>
      <c r="F154" s="15">
        <f>SUM(F155:F156)</f>
        <v>22.9</v>
      </c>
      <c r="G154" s="15">
        <f>SUM(G155:G156)</f>
        <v>16.5</v>
      </c>
      <c r="H154" s="2"/>
    </row>
    <row r="155" spans="1:9" x14ac:dyDescent="0.15">
      <c r="A155" s="5"/>
      <c r="B155" s="5"/>
      <c r="C155" s="2" t="s">
        <v>155</v>
      </c>
      <c r="D155" s="14">
        <v>1</v>
      </c>
      <c r="E155" s="14">
        <v>1</v>
      </c>
      <c r="F155" s="15">
        <v>16.5</v>
      </c>
      <c r="G155" s="15">
        <v>16.5</v>
      </c>
      <c r="H155" s="2"/>
    </row>
    <row r="156" spans="1:9" x14ac:dyDescent="0.15">
      <c r="A156" s="5"/>
      <c r="B156" s="4"/>
      <c r="C156" s="2" t="s">
        <v>156</v>
      </c>
      <c r="D156" s="14">
        <v>1</v>
      </c>
      <c r="E156" s="14">
        <v>0</v>
      </c>
      <c r="F156" s="15">
        <v>6.4</v>
      </c>
      <c r="G156" s="15">
        <v>0</v>
      </c>
      <c r="H156" s="2"/>
    </row>
    <row r="157" spans="1:9" x14ac:dyDescent="0.15">
      <c r="A157" s="5"/>
      <c r="B157" s="3" t="s">
        <v>62</v>
      </c>
      <c r="C157" s="2"/>
      <c r="D157" s="14">
        <f>SUM(D158:D160)</f>
        <v>3</v>
      </c>
      <c r="E157" s="14">
        <f>SUM(E158:E160)</f>
        <v>3</v>
      </c>
      <c r="F157" s="15">
        <f>SUM(F158:F160)</f>
        <v>30.5</v>
      </c>
      <c r="G157" s="15">
        <f>SUM(G158:G160)</f>
        <v>30.5</v>
      </c>
      <c r="H157" s="2"/>
    </row>
    <row r="158" spans="1:9" x14ac:dyDescent="0.15">
      <c r="A158" s="5"/>
      <c r="B158" s="5"/>
      <c r="C158" s="2" t="s">
        <v>145</v>
      </c>
      <c r="D158" s="14">
        <v>1</v>
      </c>
      <c r="E158" s="14">
        <v>1</v>
      </c>
      <c r="F158" s="15">
        <v>14.7</v>
      </c>
      <c r="G158" s="15">
        <v>14.7</v>
      </c>
      <c r="H158" s="2"/>
    </row>
    <row r="159" spans="1:9" x14ac:dyDescent="0.15">
      <c r="A159" s="5"/>
      <c r="B159" s="5"/>
      <c r="C159" s="2" t="s">
        <v>158</v>
      </c>
      <c r="D159" s="14">
        <v>1</v>
      </c>
      <c r="E159" s="14">
        <v>1</v>
      </c>
      <c r="F159" s="15">
        <v>4.9000000000000004</v>
      </c>
      <c r="G159" s="15">
        <v>4.9000000000000004</v>
      </c>
      <c r="H159" s="2"/>
    </row>
    <row r="160" spans="1:9" x14ac:dyDescent="0.15">
      <c r="A160" s="5"/>
      <c r="B160" s="4"/>
      <c r="C160" s="2" t="s">
        <v>157</v>
      </c>
      <c r="D160" s="14">
        <v>1</v>
      </c>
      <c r="E160" s="14">
        <v>1</v>
      </c>
      <c r="F160" s="15">
        <v>10.9</v>
      </c>
      <c r="G160" s="15">
        <v>10.9</v>
      </c>
      <c r="H160" s="2"/>
    </row>
    <row r="161" spans="1:8" x14ac:dyDescent="0.15">
      <c r="A161" s="4"/>
      <c r="B161" s="2" t="s">
        <v>154</v>
      </c>
      <c r="C161" s="2"/>
      <c r="D161" s="14">
        <v>1</v>
      </c>
      <c r="E161" s="14">
        <v>0</v>
      </c>
      <c r="F161" s="15">
        <v>24.2</v>
      </c>
      <c r="G161" s="15">
        <v>0</v>
      </c>
      <c r="H161" s="2"/>
    </row>
    <row r="162" spans="1:8" x14ac:dyDescent="0.15">
      <c r="A162" s="9"/>
      <c r="B162" s="9"/>
      <c r="C162" s="9" t="s">
        <v>78</v>
      </c>
      <c r="D162" s="11">
        <f>SUM(D4,D22,D28,D29,D32,D105,D109,D115,D138,D139,D140)</f>
        <v>379</v>
      </c>
      <c r="E162" s="11">
        <f t="shared" ref="E162:G162" si="15">SUM(E4,E22,E28,E29,E32,E105,E109,E115,E138,E139,E140)</f>
        <v>67</v>
      </c>
      <c r="F162" s="13">
        <f t="shared" si="15"/>
        <v>11327</v>
      </c>
      <c r="G162" s="13">
        <f t="shared" si="15"/>
        <v>1847.6000000000001</v>
      </c>
      <c r="H162" s="9"/>
    </row>
    <row r="164" spans="1:8" x14ac:dyDescent="0.15">
      <c r="A164" s="27" t="s">
        <v>148</v>
      </c>
    </row>
  </sheetData>
  <sortState ref="A107:O1180">
    <sortCondition ref="A107:A1180"/>
  </sortState>
  <mergeCells count="5">
    <mergeCell ref="D2:E2"/>
    <mergeCell ref="F2:G2"/>
    <mergeCell ref="A2:A3"/>
    <mergeCell ref="B2:B3"/>
    <mergeCell ref="C2:C3"/>
  </mergeCells>
  <phoneticPr fontId="1"/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中世遺物</vt:lpstr>
    </vt:vector>
  </TitlesOfParts>
  <Company>市原市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市原市</dc:creator>
  <cp:lastModifiedBy>ICHIHARAMAIBU</cp:lastModifiedBy>
  <cp:lastPrinted>2019-08-06T00:04:13Z</cp:lastPrinted>
  <dcterms:created xsi:type="dcterms:W3CDTF">2016-06-07T00:11:22Z</dcterms:created>
  <dcterms:modified xsi:type="dcterms:W3CDTF">2022-08-30T05:34:34Z</dcterms:modified>
</cp:coreProperties>
</file>