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350" windowWidth="15480" windowHeight="4395"/>
  </bookViews>
  <sheets>
    <sheet name="表4" sheetId="6" r:id="rId1"/>
  </sheets>
  <definedNames>
    <definedName name="_xlnm.Print_Titles" localSheetId="0">表4!$A:$A,表4!$1:$4</definedName>
  </definedNames>
  <calcPr calcId="145621"/>
</workbook>
</file>

<file path=xl/calcChain.xml><?xml version="1.0" encoding="utf-8"?>
<calcChain xmlns="http://schemas.openxmlformats.org/spreadsheetml/2006/main">
  <c r="V158" i="6" l="1"/>
  <c r="J7" i="6"/>
  <c r="K7" i="6"/>
  <c r="P7" i="6"/>
  <c r="Q7" i="6"/>
  <c r="V7" i="6"/>
  <c r="W7" i="6"/>
  <c r="AC7" i="6"/>
  <c r="AD7" i="6"/>
  <c r="AI7" i="6"/>
  <c r="AJ7" i="6"/>
  <c r="J11" i="6"/>
  <c r="K11" i="6"/>
  <c r="P11" i="6"/>
  <c r="D11" i="6" s="1"/>
  <c r="Q11" i="6"/>
  <c r="V11" i="6"/>
  <c r="W11" i="6"/>
  <c r="AC11" i="6"/>
  <c r="AD11" i="6"/>
  <c r="AI11" i="6"/>
  <c r="AJ11" i="6"/>
  <c r="J17" i="6"/>
  <c r="D17" i="6" s="1"/>
  <c r="K17" i="6"/>
  <c r="P17" i="6"/>
  <c r="Q17" i="6"/>
  <c r="V17" i="6"/>
  <c r="W17" i="6"/>
  <c r="E17" i="6" s="1"/>
  <c r="AC17" i="6"/>
  <c r="AD17" i="6"/>
  <c r="AD18" i="6" s="1"/>
  <c r="AI17" i="6"/>
  <c r="AJ17" i="6"/>
  <c r="J21" i="6"/>
  <c r="K21" i="6"/>
  <c r="P21" i="6"/>
  <c r="D21" i="6"/>
  <c r="Q21" i="6"/>
  <c r="V21" i="6"/>
  <c r="W21" i="6"/>
  <c r="AC21" i="6"/>
  <c r="AD21" i="6"/>
  <c r="AI21" i="6"/>
  <c r="AJ21" i="6"/>
  <c r="J25" i="6"/>
  <c r="K25" i="6"/>
  <c r="P25" i="6"/>
  <c r="Q25" i="6"/>
  <c r="V25" i="6"/>
  <c r="D25" i="6" s="1"/>
  <c r="W25" i="6"/>
  <c r="E25" i="6" s="1"/>
  <c r="AC25" i="6"/>
  <c r="AD25" i="6"/>
  <c r="AI25" i="6"/>
  <c r="AJ25" i="6"/>
  <c r="J28" i="6"/>
  <c r="K28" i="6"/>
  <c r="P28" i="6"/>
  <c r="D28" i="6" s="1"/>
  <c r="Q28" i="6"/>
  <c r="V28" i="6"/>
  <c r="W28" i="6"/>
  <c r="AC28" i="6"/>
  <c r="AD28" i="6"/>
  <c r="AI28" i="6"/>
  <c r="AJ28" i="6"/>
  <c r="J31" i="6"/>
  <c r="K31" i="6"/>
  <c r="P31" i="6"/>
  <c r="Q31" i="6"/>
  <c r="V31" i="6"/>
  <c r="W31" i="6"/>
  <c r="AC31" i="6"/>
  <c r="AD31" i="6"/>
  <c r="AI31" i="6"/>
  <c r="AJ31" i="6"/>
  <c r="J34" i="6"/>
  <c r="D34" i="6" s="1"/>
  <c r="K34" i="6"/>
  <c r="E34" i="6" s="1"/>
  <c r="K35" i="6"/>
  <c r="P34" i="6"/>
  <c r="Q34" i="6"/>
  <c r="V34" i="6"/>
  <c r="W34" i="6"/>
  <c r="AC34" i="6"/>
  <c r="AD34" i="6"/>
  <c r="AI34" i="6"/>
  <c r="AJ34" i="6"/>
  <c r="J37" i="6"/>
  <c r="K37" i="6"/>
  <c r="P37" i="6"/>
  <c r="D37" i="6" s="1"/>
  <c r="Q37" i="6"/>
  <c r="V37" i="6"/>
  <c r="W37" i="6"/>
  <c r="AC37" i="6"/>
  <c r="AD37" i="6"/>
  <c r="AI37" i="6"/>
  <c r="AJ37" i="6"/>
  <c r="J41" i="6"/>
  <c r="K41" i="6"/>
  <c r="P41" i="6"/>
  <c r="D41" i="6" s="1"/>
  <c r="Q41" i="6"/>
  <c r="E41" i="6"/>
  <c r="V41" i="6"/>
  <c r="W41" i="6"/>
  <c r="AC41" i="6"/>
  <c r="AD41" i="6"/>
  <c r="AI41" i="6"/>
  <c r="AJ41" i="6"/>
  <c r="J45" i="6"/>
  <c r="K45" i="6"/>
  <c r="P45" i="6"/>
  <c r="Q45" i="6"/>
  <c r="V45" i="6"/>
  <c r="W45" i="6"/>
  <c r="AC45" i="6"/>
  <c r="AD45" i="6"/>
  <c r="AI45" i="6"/>
  <c r="AJ45" i="6"/>
  <c r="J49" i="6"/>
  <c r="K49" i="6"/>
  <c r="P49" i="6"/>
  <c r="D49" i="6" s="1"/>
  <c r="Q49" i="6"/>
  <c r="V49" i="6"/>
  <c r="W49" i="6"/>
  <c r="AC49" i="6"/>
  <c r="AD49" i="6"/>
  <c r="AI49" i="6"/>
  <c r="AJ49" i="6"/>
  <c r="J53" i="6"/>
  <c r="D53" i="6" s="1"/>
  <c r="K53" i="6"/>
  <c r="P53" i="6"/>
  <c r="Q53" i="6"/>
  <c r="V53" i="6"/>
  <c r="W53" i="6"/>
  <c r="AC53" i="6"/>
  <c r="AD53" i="6"/>
  <c r="AI53" i="6"/>
  <c r="AJ53" i="6"/>
  <c r="J58" i="6"/>
  <c r="K58" i="6"/>
  <c r="P58" i="6"/>
  <c r="Q58" i="6"/>
  <c r="V58" i="6"/>
  <c r="W58" i="6"/>
  <c r="AC58" i="6"/>
  <c r="AD58" i="6"/>
  <c r="AI58" i="6"/>
  <c r="AJ58" i="6"/>
  <c r="J62" i="6"/>
  <c r="K62" i="6"/>
  <c r="P62" i="6"/>
  <c r="Q62" i="6"/>
  <c r="V62" i="6"/>
  <c r="W62" i="6"/>
  <c r="AC62" i="6"/>
  <c r="AD62" i="6"/>
  <c r="AI62" i="6"/>
  <c r="AJ62" i="6"/>
  <c r="J65" i="6"/>
  <c r="K65" i="6"/>
  <c r="P65" i="6"/>
  <c r="Q65" i="6"/>
  <c r="V65" i="6"/>
  <c r="W65" i="6"/>
  <c r="AC65" i="6"/>
  <c r="AD65" i="6"/>
  <c r="AI65" i="6"/>
  <c r="D65" i="6" s="1"/>
  <c r="AJ65" i="6"/>
  <c r="J69" i="6"/>
  <c r="K69" i="6"/>
  <c r="P69" i="6"/>
  <c r="Q69" i="6"/>
  <c r="V69" i="6"/>
  <c r="W69" i="6"/>
  <c r="AC69" i="6"/>
  <c r="D69" i="6" s="1"/>
  <c r="AD69" i="6"/>
  <c r="AI69" i="6"/>
  <c r="AJ69" i="6"/>
  <c r="J72" i="6"/>
  <c r="K72" i="6"/>
  <c r="P72" i="6"/>
  <c r="D72" i="6" s="1"/>
  <c r="Q72" i="6"/>
  <c r="V72" i="6"/>
  <c r="W72" i="6"/>
  <c r="AC72" i="6"/>
  <c r="AD72" i="6"/>
  <c r="AI72" i="6"/>
  <c r="AJ72" i="6"/>
  <c r="AJ73" i="6" s="1"/>
  <c r="E72" i="6"/>
  <c r="Q73" i="6" s="1"/>
  <c r="J75" i="6"/>
  <c r="K75" i="6"/>
  <c r="P75" i="6"/>
  <c r="Q75" i="6"/>
  <c r="V75" i="6"/>
  <c r="W75" i="6"/>
  <c r="AC75" i="6"/>
  <c r="AD75" i="6"/>
  <c r="AI75" i="6"/>
  <c r="AJ75" i="6"/>
  <c r="J78" i="6"/>
  <c r="K78" i="6"/>
  <c r="P78" i="6"/>
  <c r="Q78" i="6"/>
  <c r="V78" i="6"/>
  <c r="W78" i="6"/>
  <c r="AC78" i="6"/>
  <c r="AD78" i="6"/>
  <c r="AI78" i="6"/>
  <c r="AJ78" i="6"/>
  <c r="J84" i="6"/>
  <c r="K84" i="6"/>
  <c r="AJ85" i="6" s="1"/>
  <c r="E84" i="6"/>
  <c r="Q85" i="6" s="1"/>
  <c r="P84" i="6"/>
  <c r="Q84" i="6"/>
  <c r="V84" i="6"/>
  <c r="W84" i="6"/>
  <c r="AC84" i="6"/>
  <c r="D84" i="6" s="1"/>
  <c r="AD84" i="6"/>
  <c r="AI84" i="6"/>
  <c r="AJ84" i="6"/>
  <c r="J88" i="6"/>
  <c r="K88" i="6"/>
  <c r="E88" i="6" s="1"/>
  <c r="P88" i="6"/>
  <c r="Q88" i="6"/>
  <c r="V88" i="6"/>
  <c r="W88" i="6"/>
  <c r="AC88" i="6"/>
  <c r="AD88" i="6"/>
  <c r="AI88" i="6"/>
  <c r="AJ88" i="6"/>
  <c r="J92" i="6"/>
  <c r="D92" i="6" s="1"/>
  <c r="K92" i="6"/>
  <c r="P92" i="6"/>
  <c r="Q92" i="6"/>
  <c r="E92" i="6"/>
  <c r="AD93" i="6" s="1"/>
  <c r="V92" i="6"/>
  <c r="W92" i="6"/>
  <c r="AC92" i="6"/>
  <c r="AD92" i="6"/>
  <c r="AI92" i="6"/>
  <c r="AJ92" i="6"/>
  <c r="J96" i="6"/>
  <c r="K96" i="6"/>
  <c r="P96" i="6"/>
  <c r="Q96" i="6"/>
  <c r="E96" i="6" s="1"/>
  <c r="V96" i="6"/>
  <c r="W96" i="6"/>
  <c r="AC96" i="6"/>
  <c r="AD96" i="6"/>
  <c r="AI96" i="6"/>
  <c r="D96" i="6"/>
  <c r="AJ96" i="6"/>
  <c r="J101" i="6"/>
  <c r="K101" i="6"/>
  <c r="P101" i="6"/>
  <c r="Q101" i="6"/>
  <c r="V101" i="6"/>
  <c r="W101" i="6"/>
  <c r="AC101" i="6"/>
  <c r="D101" i="6" s="1"/>
  <c r="AD101" i="6"/>
  <c r="AI101" i="6"/>
  <c r="AJ101" i="6"/>
  <c r="J112" i="6"/>
  <c r="K112" i="6"/>
  <c r="P112" i="6"/>
  <c r="D112" i="6" s="1"/>
  <c r="Q112" i="6"/>
  <c r="V112" i="6"/>
  <c r="W112" i="6"/>
  <c r="AC112" i="6"/>
  <c r="AD112" i="6"/>
  <c r="AI112" i="6"/>
  <c r="AJ112" i="6"/>
  <c r="J121" i="6"/>
  <c r="K121" i="6"/>
  <c r="P121" i="6"/>
  <c r="Q121" i="6"/>
  <c r="E121" i="6" s="1"/>
  <c r="V121" i="6"/>
  <c r="D121" i="6" s="1"/>
  <c r="W121" i="6"/>
  <c r="AC121" i="6"/>
  <c r="AD121" i="6"/>
  <c r="AI121" i="6"/>
  <c r="AJ121" i="6"/>
  <c r="J125" i="6"/>
  <c r="D125" i="6" s="1"/>
  <c r="K125" i="6"/>
  <c r="P125" i="6"/>
  <c r="Q125" i="6"/>
  <c r="V125" i="6"/>
  <c r="W125" i="6"/>
  <c r="AC125" i="6"/>
  <c r="AD125" i="6"/>
  <c r="AI125" i="6"/>
  <c r="AJ125" i="6"/>
  <c r="J133" i="6"/>
  <c r="K133" i="6"/>
  <c r="P133" i="6"/>
  <c r="Q133" i="6"/>
  <c r="V133" i="6"/>
  <c r="W133" i="6"/>
  <c r="AC133" i="6"/>
  <c r="AD133" i="6"/>
  <c r="J139" i="6"/>
  <c r="K139" i="6"/>
  <c r="P139" i="6"/>
  <c r="Q139" i="6"/>
  <c r="V139" i="6"/>
  <c r="D139" i="6" s="1"/>
  <c r="W139" i="6"/>
  <c r="AC139" i="6"/>
  <c r="AD139" i="6"/>
  <c r="AI139" i="6"/>
  <c r="AJ139" i="6"/>
  <c r="AJ140" i="6" s="1"/>
  <c r="J144" i="6"/>
  <c r="K144" i="6"/>
  <c r="E144" i="6" s="1"/>
  <c r="P144" i="6"/>
  <c r="D144" i="6" s="1"/>
  <c r="Q144" i="6"/>
  <c r="Q145" i="6" s="1"/>
  <c r="V144" i="6"/>
  <c r="W144" i="6"/>
  <c r="AC144" i="6"/>
  <c r="AD144" i="6"/>
  <c r="AI144" i="6"/>
  <c r="AJ144" i="6"/>
  <c r="AJ145" i="6"/>
  <c r="J148" i="6"/>
  <c r="D148" i="6" s="1"/>
  <c r="K148" i="6"/>
  <c r="P148" i="6"/>
  <c r="Q148" i="6"/>
  <c r="V148" i="6"/>
  <c r="W148" i="6"/>
  <c r="AC148" i="6"/>
  <c r="AD148" i="6"/>
  <c r="AI148" i="6"/>
  <c r="AJ148" i="6"/>
  <c r="J153" i="6"/>
  <c r="K153" i="6"/>
  <c r="P153" i="6"/>
  <c r="Q153" i="6"/>
  <c r="V153" i="6"/>
  <c r="W153" i="6"/>
  <c r="W154" i="6" s="1"/>
  <c r="AC153" i="6"/>
  <c r="AD153" i="6"/>
  <c r="AI153" i="6"/>
  <c r="AJ153" i="6"/>
  <c r="J158" i="6"/>
  <c r="K158" i="6"/>
  <c r="AJ159" i="6"/>
  <c r="P158" i="6"/>
  <c r="Q158" i="6"/>
  <c r="W158" i="6"/>
  <c r="AC158" i="6"/>
  <c r="AD158" i="6"/>
  <c r="AI158" i="6"/>
  <c r="AJ158" i="6"/>
  <c r="J167" i="6"/>
  <c r="D167" i="6" s="1"/>
  <c r="K167" i="6"/>
  <c r="E167" i="6" s="1"/>
  <c r="P167" i="6"/>
  <c r="Q167" i="6"/>
  <c r="V167" i="6"/>
  <c r="W167" i="6"/>
  <c r="AC167" i="6"/>
  <c r="AD167" i="6"/>
  <c r="AI167" i="6"/>
  <c r="AJ167" i="6"/>
  <c r="J173" i="6"/>
  <c r="K173" i="6"/>
  <c r="P173" i="6"/>
  <c r="Q173" i="6"/>
  <c r="V173" i="6"/>
  <c r="W173" i="6"/>
  <c r="E173" i="6" s="1"/>
  <c r="AC173" i="6"/>
  <c r="AD173" i="6"/>
  <c r="AI173" i="6"/>
  <c r="AJ173" i="6"/>
  <c r="AJ174" i="6" s="1"/>
  <c r="J178" i="6"/>
  <c r="K178" i="6"/>
  <c r="E178" i="6" s="1"/>
  <c r="P178" i="6"/>
  <c r="D178" i="6" s="1"/>
  <c r="Q178" i="6"/>
  <c r="V178" i="6"/>
  <c r="W178" i="6"/>
  <c r="AC178" i="6"/>
  <c r="AD178" i="6"/>
  <c r="AI178" i="6"/>
  <c r="AJ178" i="6"/>
  <c r="AJ179" i="6" s="1"/>
  <c r="J182" i="6"/>
  <c r="K182" i="6"/>
  <c r="E182" i="6" s="1"/>
  <c r="AJ183" i="6" s="1"/>
  <c r="P182" i="6"/>
  <c r="Q182" i="6"/>
  <c r="V182" i="6"/>
  <c r="W182" i="6"/>
  <c r="AC182" i="6"/>
  <c r="AD182" i="6"/>
  <c r="AI182" i="6"/>
  <c r="AJ182" i="6"/>
  <c r="J186" i="6"/>
  <c r="D186" i="6" s="1"/>
  <c r="K186" i="6"/>
  <c r="P186" i="6"/>
  <c r="Q186" i="6"/>
  <c r="V186" i="6"/>
  <c r="W186" i="6"/>
  <c r="AC186" i="6"/>
  <c r="AD186" i="6"/>
  <c r="AI186" i="6"/>
  <c r="AJ186" i="6"/>
  <c r="J190" i="6"/>
  <c r="K190" i="6"/>
  <c r="P190" i="6"/>
  <c r="Q190" i="6"/>
  <c r="V190" i="6"/>
  <c r="W190" i="6"/>
  <c r="E190" i="6"/>
  <c r="AJ191" i="6" s="1"/>
  <c r="Q191" i="6"/>
  <c r="AC190" i="6"/>
  <c r="AD190" i="6"/>
  <c r="AI190" i="6"/>
  <c r="AJ190" i="6"/>
  <c r="J197" i="6"/>
  <c r="K197" i="6"/>
  <c r="P197" i="6"/>
  <c r="D197" i="6"/>
  <c r="Q197" i="6"/>
  <c r="E197" i="6" s="1"/>
  <c r="V197" i="6"/>
  <c r="W197" i="6"/>
  <c r="AC197" i="6"/>
  <c r="AD197" i="6"/>
  <c r="AI197" i="6"/>
  <c r="AJ197" i="6"/>
  <c r="J202" i="6"/>
  <c r="D202" i="6" s="1"/>
  <c r="K202" i="6"/>
  <c r="P202" i="6"/>
  <c r="Q202" i="6"/>
  <c r="V202" i="6"/>
  <c r="W202" i="6"/>
  <c r="AC202" i="6"/>
  <c r="AD202" i="6"/>
  <c r="AI202" i="6"/>
  <c r="AJ202" i="6"/>
  <c r="J207" i="6"/>
  <c r="K207" i="6"/>
  <c r="P207" i="6"/>
  <c r="Q207" i="6"/>
  <c r="V207" i="6"/>
  <c r="D207" i="6"/>
  <c r="W207" i="6"/>
  <c r="AC207" i="6"/>
  <c r="AD207" i="6"/>
  <c r="AI207" i="6"/>
  <c r="AJ207" i="6"/>
  <c r="AJ208" i="6"/>
  <c r="J211" i="6"/>
  <c r="D211" i="6" s="1"/>
  <c r="K211" i="6"/>
  <c r="P211" i="6"/>
  <c r="Q211" i="6"/>
  <c r="V211" i="6"/>
  <c r="W211" i="6"/>
  <c r="W212" i="6" s="1"/>
  <c r="AC211" i="6"/>
  <c r="AD211" i="6"/>
  <c r="AI211" i="6"/>
  <c r="AJ211" i="6"/>
  <c r="J215" i="6"/>
  <c r="K215" i="6"/>
  <c r="P215" i="6"/>
  <c r="Q215" i="6"/>
  <c r="V215" i="6"/>
  <c r="W215" i="6"/>
  <c r="AC215" i="6"/>
  <c r="AD215" i="6"/>
  <c r="AI215" i="6"/>
  <c r="AJ215" i="6"/>
  <c r="J229" i="6"/>
  <c r="D229" i="6" s="1"/>
  <c r="K229" i="6"/>
  <c r="P229" i="6"/>
  <c r="Q229" i="6"/>
  <c r="V229" i="6"/>
  <c r="W229" i="6"/>
  <c r="AC229" i="6"/>
  <c r="AD229" i="6"/>
  <c r="AI229" i="6"/>
  <c r="AJ229" i="6"/>
  <c r="J234" i="6"/>
  <c r="K234" i="6"/>
  <c r="P234" i="6"/>
  <c r="Q234" i="6"/>
  <c r="E234" i="6" s="1"/>
  <c r="V234" i="6"/>
  <c r="D234" i="6" s="1"/>
  <c r="W234" i="6"/>
  <c r="AC234" i="6"/>
  <c r="AD234" i="6"/>
  <c r="AI234" i="6"/>
  <c r="AJ234" i="6"/>
  <c r="AJ235" i="6" s="1"/>
  <c r="J239" i="6"/>
  <c r="K239" i="6"/>
  <c r="P239" i="6"/>
  <c r="Q239" i="6"/>
  <c r="V239" i="6"/>
  <c r="W239" i="6"/>
  <c r="AC239" i="6"/>
  <c r="AD239" i="6"/>
  <c r="AI239" i="6"/>
  <c r="AJ239" i="6"/>
  <c r="J243" i="6"/>
  <c r="D243" i="6" s="1"/>
  <c r="K243" i="6"/>
  <c r="P243" i="6"/>
  <c r="Q243" i="6"/>
  <c r="V243" i="6"/>
  <c r="W243" i="6"/>
  <c r="AC243" i="6"/>
  <c r="AD243" i="6"/>
  <c r="AI243" i="6"/>
  <c r="AJ243" i="6"/>
  <c r="J248" i="6"/>
  <c r="K248" i="6"/>
  <c r="E248" i="6" s="1"/>
  <c r="W249" i="6" s="1"/>
  <c r="P248" i="6"/>
  <c r="Q248" i="6"/>
  <c r="V248" i="6"/>
  <c r="W248" i="6"/>
  <c r="AC248" i="6"/>
  <c r="AD248" i="6"/>
  <c r="AI248" i="6"/>
  <c r="AJ248" i="6"/>
  <c r="AJ249" i="6" s="1"/>
  <c r="J252" i="6"/>
  <c r="K252" i="6"/>
  <c r="P252" i="6"/>
  <c r="Q252" i="6"/>
  <c r="V252" i="6"/>
  <c r="W252" i="6"/>
  <c r="AC252" i="6"/>
  <c r="AD252" i="6"/>
  <c r="AI252" i="6"/>
  <c r="D252" i="6" s="1"/>
  <c r="AJ252" i="6"/>
  <c r="J256" i="6"/>
  <c r="K256" i="6"/>
  <c r="P256" i="6"/>
  <c r="Q256" i="6"/>
  <c r="E256" i="6" s="1"/>
  <c r="V256" i="6"/>
  <c r="W256" i="6"/>
  <c r="AC256" i="6"/>
  <c r="AD256" i="6"/>
  <c r="AI256" i="6"/>
  <c r="AJ256" i="6"/>
  <c r="AI133" i="6"/>
  <c r="E153" i="6"/>
  <c r="K154" i="6" s="1"/>
  <c r="E101" i="6"/>
  <c r="K102" i="6" s="1"/>
  <c r="Q102" i="6"/>
  <c r="AJ102" i="6"/>
  <c r="W102" i="6"/>
  <c r="AD179" i="6"/>
  <c r="Q179" i="6"/>
  <c r="W179" i="6"/>
  <c r="K93" i="6"/>
  <c r="W93" i="6"/>
  <c r="Q93" i="6"/>
  <c r="K191" i="6"/>
  <c r="AD183" i="6"/>
  <c r="AJ93" i="6"/>
  <c r="E31" i="6"/>
  <c r="E211" i="6"/>
  <c r="AJ212" i="6" s="1"/>
  <c r="W191" i="6"/>
  <c r="AD102" i="6"/>
  <c r="K212" i="6"/>
  <c r="AD212" i="6"/>
  <c r="K198" i="6" l="1"/>
  <c r="AD198" i="6"/>
  <c r="AD168" i="6"/>
  <c r="W168" i="6"/>
  <c r="K235" i="6"/>
  <c r="AD235" i="6"/>
  <c r="Q235" i="6"/>
  <c r="AD203" i="6"/>
  <c r="W145" i="6"/>
  <c r="AD145" i="6"/>
  <c r="K145" i="6"/>
  <c r="AJ113" i="6"/>
  <c r="Q63" i="6"/>
  <c r="AD174" i="6"/>
  <c r="K174" i="6"/>
  <c r="Q174" i="6"/>
  <c r="K18" i="6"/>
  <c r="Q18" i="6"/>
  <c r="AJ18" i="6"/>
  <c r="AJ89" i="6"/>
  <c r="W89" i="6"/>
  <c r="AD89" i="6"/>
  <c r="K89" i="6"/>
  <c r="Q89" i="6"/>
  <c r="W97" i="6"/>
  <c r="AD97" i="6"/>
  <c r="AJ97" i="6"/>
  <c r="W79" i="6"/>
  <c r="AD46" i="6"/>
  <c r="AJ26" i="6"/>
  <c r="AD26" i="6"/>
  <c r="K26" i="6"/>
  <c r="W26" i="6"/>
  <c r="Q26" i="6"/>
  <c r="W257" i="6"/>
  <c r="K257" i="6"/>
  <c r="AJ168" i="6"/>
  <c r="E65" i="6"/>
  <c r="W42" i="6"/>
  <c r="Q42" i="6"/>
  <c r="E11" i="6"/>
  <c r="Q12" i="6"/>
  <c r="AD244" i="6"/>
  <c r="AJ198" i="6"/>
  <c r="E186" i="6"/>
  <c r="Q187" i="6"/>
  <c r="AJ35" i="6"/>
  <c r="Q35" i="6"/>
  <c r="Q32" i="6"/>
  <c r="AJ12" i="6"/>
  <c r="Q230" i="6"/>
  <c r="E202" i="6"/>
  <c r="E78" i="6"/>
  <c r="Q79" i="6"/>
  <c r="AD35" i="6"/>
  <c r="E21" i="6"/>
  <c r="K42" i="6"/>
  <c r="W85" i="6"/>
  <c r="E62" i="6"/>
  <c r="W63" i="6" s="1"/>
  <c r="E252" i="6"/>
  <c r="E215" i="6"/>
  <c r="AJ203" i="6"/>
  <c r="AD140" i="6"/>
  <c r="AJ126" i="6"/>
  <c r="AJ133" i="6" s="1"/>
  <c r="E112" i="6"/>
  <c r="W113" i="6" s="1"/>
  <c r="K113" i="6"/>
  <c r="D88" i="6"/>
  <c r="W253" i="6"/>
  <c r="W183" i="6"/>
  <c r="K179" i="6"/>
  <c r="Q253" i="6"/>
  <c r="AD249" i="6"/>
  <c r="AD191" i="6"/>
  <c r="D182" i="6"/>
  <c r="D173" i="6"/>
  <c r="Q168" i="6"/>
  <c r="E148" i="6"/>
  <c r="K126" i="6"/>
  <c r="E125" i="6"/>
  <c r="AD113" i="6"/>
  <c r="D75" i="6"/>
  <c r="D58" i="6"/>
  <c r="D45" i="6"/>
  <c r="AD42" i="6"/>
  <c r="W32" i="6"/>
  <c r="Q154" i="6"/>
  <c r="AJ154" i="6"/>
  <c r="D190" i="6"/>
  <c r="AD126" i="6"/>
  <c r="E53" i="6"/>
  <c r="K54" i="6"/>
  <c r="AD154" i="6"/>
  <c r="K168" i="6"/>
  <c r="K66" i="6"/>
  <c r="E207" i="6"/>
  <c r="Q208" i="6"/>
  <c r="AD66" i="6"/>
  <c r="AD54" i="6"/>
  <c r="D31" i="6"/>
  <c r="E139" i="6"/>
  <c r="Q140" i="6" s="1"/>
  <c r="E243" i="6"/>
  <c r="AD73" i="6"/>
  <c r="Q212" i="6"/>
  <c r="K183" i="6"/>
  <c r="W73" i="6"/>
  <c r="Q257" i="6"/>
  <c r="E239" i="6"/>
  <c r="W235" i="6"/>
  <c r="E229" i="6"/>
  <c r="Q216" i="6"/>
  <c r="D158" i="6"/>
  <c r="K140" i="6"/>
  <c r="AJ79" i="6"/>
  <c r="E75" i="6"/>
  <c r="Q76" i="6" s="1"/>
  <c r="E69" i="6"/>
  <c r="D62" i="6"/>
  <c r="W35" i="6"/>
  <c r="AD12" i="6"/>
  <c r="E7" i="6"/>
  <c r="Q8" i="6" s="1"/>
  <c r="AD32" i="6"/>
  <c r="AJ32" i="6"/>
  <c r="K32" i="6"/>
  <c r="Q198" i="6"/>
  <c r="AJ122" i="6"/>
  <c r="K122" i="6"/>
  <c r="AD122" i="6"/>
  <c r="AJ66" i="6"/>
  <c r="K73" i="6"/>
  <c r="E49" i="6"/>
  <c r="AJ50" i="6" s="1"/>
  <c r="W18" i="6"/>
  <c r="D256" i="6"/>
  <c r="K249" i="6"/>
  <c r="D239" i="6"/>
  <c r="D215" i="6"/>
  <c r="W198" i="6"/>
  <c r="Q183" i="6"/>
  <c r="D133" i="6"/>
  <c r="W122" i="6"/>
  <c r="D78" i="6"/>
  <c r="E58" i="6"/>
  <c r="K59" i="6" s="1"/>
  <c r="D7" i="6"/>
  <c r="AD257" i="6"/>
  <c r="E158" i="6"/>
  <c r="Q159" i="6"/>
  <c r="AJ42" i="6"/>
  <c r="AJ240" i="6"/>
  <c r="W174" i="6"/>
  <c r="AD85" i="6"/>
  <c r="E45" i="6"/>
  <c r="K85" i="6"/>
  <c r="Q249" i="6"/>
  <c r="Q113" i="6"/>
  <c r="Q97" i="6"/>
  <c r="AJ63" i="6"/>
  <c r="Q122" i="6"/>
  <c r="W203" i="6"/>
  <c r="W244" i="6"/>
  <c r="AJ257" i="6"/>
  <c r="D248" i="6"/>
  <c r="D153" i="6"/>
  <c r="K97" i="6"/>
  <c r="E37" i="6"/>
  <c r="AJ38" i="6" s="1"/>
  <c r="K38" i="6"/>
  <c r="E28" i="6"/>
  <c r="AD22" i="6"/>
  <c r="E133" i="6" l="1"/>
  <c r="AD76" i="6"/>
  <c r="K149" i="6"/>
  <c r="Q149" i="6"/>
  <c r="Q54" i="6"/>
  <c r="AJ54" i="6"/>
  <c r="W54" i="6"/>
  <c r="W240" i="6"/>
  <c r="K240" i="6"/>
  <c r="AD240" i="6"/>
  <c r="Q240" i="6"/>
  <c r="W126" i="6"/>
  <c r="Q126" i="6"/>
  <c r="K203" i="6"/>
  <c r="Q203" i="6"/>
  <c r="W140" i="6"/>
  <c r="AJ59" i="6"/>
  <c r="Q29" i="6"/>
  <c r="W29" i="6"/>
  <c r="AD29" i="6"/>
  <c r="K29" i="6"/>
  <c r="K12" i="6"/>
  <c r="W12" i="6"/>
  <c r="AD59" i="6"/>
  <c r="W38" i="6"/>
  <c r="AD38" i="6"/>
  <c r="W59" i="6"/>
  <c r="K50" i="6"/>
  <c r="Q38" i="6"/>
  <c r="Q59" i="6"/>
  <c r="K208" i="6"/>
  <c r="AD208" i="6"/>
  <c r="W208" i="6"/>
  <c r="W216" i="6"/>
  <c r="K216" i="6"/>
  <c r="AD216" i="6"/>
  <c r="AJ216" i="6"/>
  <c r="AJ149" i="6"/>
  <c r="K159" i="6"/>
  <c r="W159" i="6"/>
  <c r="AD159" i="6"/>
  <c r="W50" i="6"/>
  <c r="AD50" i="6"/>
  <c r="W230" i="6"/>
  <c r="AD230" i="6"/>
  <c r="K230" i="6"/>
  <c r="AJ230" i="6"/>
  <c r="AJ253" i="6"/>
  <c r="K253" i="6"/>
  <c r="AD253" i="6"/>
  <c r="Q50" i="6"/>
  <c r="W149" i="6"/>
  <c r="AJ76" i="6"/>
  <c r="K76" i="6"/>
  <c r="W8" i="6"/>
  <c r="K8" i="6"/>
  <c r="AD8" i="6"/>
  <c r="AJ8" i="6"/>
  <c r="W22" i="6"/>
  <c r="AJ22" i="6"/>
  <c r="K22" i="6"/>
  <c r="Q22" i="6"/>
  <c r="K46" i="6"/>
  <c r="W46" i="6"/>
  <c r="Q46" i="6"/>
  <c r="AJ46" i="6"/>
  <c r="AJ29" i="6"/>
  <c r="W76" i="6"/>
  <c r="K70" i="6"/>
  <c r="AD70" i="6"/>
  <c r="AJ70" i="6"/>
  <c r="Q70" i="6"/>
  <c r="W70" i="6"/>
  <c r="K244" i="6"/>
  <c r="Q244" i="6"/>
  <c r="AJ244" i="6"/>
  <c r="AD149" i="6"/>
  <c r="K63" i="6"/>
  <c r="AD63" i="6"/>
  <c r="K79" i="6"/>
  <c r="AD79" i="6"/>
  <c r="K187" i="6"/>
  <c r="AJ187" i="6"/>
  <c r="W187" i="6"/>
  <c r="AD187" i="6"/>
  <c r="Q66" i="6"/>
  <c r="W66" i="6"/>
  <c r="K134" i="6" l="1"/>
  <c r="Q134" i="6"/>
  <c r="AD134" i="6"/>
  <c r="W134" i="6"/>
  <c r="AJ134" i="6"/>
</calcChain>
</file>

<file path=xl/sharedStrings.xml><?xml version="1.0" encoding="utf-8"?>
<sst xmlns="http://schemas.openxmlformats.org/spreadsheetml/2006/main" count="458" uniqueCount="96">
  <si>
    <t>新№</t>
    <rPh sb="0" eb="1">
      <t>シン</t>
    </rPh>
    <phoneticPr fontId="3"/>
  </si>
  <si>
    <t>旧№</t>
    <rPh sb="0" eb="1">
      <t>キュウ</t>
    </rPh>
    <phoneticPr fontId="3"/>
  </si>
  <si>
    <t>時期</t>
    <rPh sb="0" eb="2">
      <t>ジキ</t>
    </rPh>
    <phoneticPr fontId="3"/>
  </si>
  <si>
    <t>064</t>
    <phoneticPr fontId="3"/>
  </si>
  <si>
    <t>097</t>
  </si>
  <si>
    <t>早期</t>
    <rPh sb="0" eb="2">
      <t>ソウキ</t>
    </rPh>
    <phoneticPr fontId="3"/>
  </si>
  <si>
    <t>076</t>
  </si>
  <si>
    <t>早期？</t>
    <rPh sb="0" eb="2">
      <t>ソウキ</t>
    </rPh>
    <phoneticPr fontId="3"/>
  </si>
  <si>
    <t>099</t>
  </si>
  <si>
    <t>096</t>
  </si>
  <si>
    <t>103</t>
  </si>
  <si>
    <t>1160</t>
  </si>
  <si>
    <t>前期</t>
    <rPh sb="0" eb="2">
      <t>ゼンキ</t>
    </rPh>
    <phoneticPr fontId="3"/>
  </si>
  <si>
    <t>1161</t>
  </si>
  <si>
    <t>1166</t>
  </si>
  <si>
    <t>1158</t>
  </si>
  <si>
    <t>1157</t>
  </si>
  <si>
    <t>1151</t>
  </si>
  <si>
    <t>1164</t>
  </si>
  <si>
    <t>1152</t>
  </si>
  <si>
    <t>1156</t>
  </si>
  <si>
    <t>1155</t>
  </si>
  <si>
    <t>1154</t>
  </si>
  <si>
    <t>1153</t>
  </si>
  <si>
    <t>1162</t>
  </si>
  <si>
    <t>1167</t>
  </si>
  <si>
    <t>1163</t>
  </si>
  <si>
    <t>1150</t>
  </si>
  <si>
    <t>1159</t>
  </si>
  <si>
    <t>条痕文</t>
    <rPh sb="0" eb="1">
      <t>ジョウ</t>
    </rPh>
    <rPh sb="1" eb="2">
      <t>コン</t>
    </rPh>
    <rPh sb="2" eb="3">
      <t>モン</t>
    </rPh>
    <phoneticPr fontId="3"/>
  </si>
  <si>
    <t>口縁部</t>
    <rPh sb="0" eb="1">
      <t>クチ</t>
    </rPh>
    <rPh sb="1" eb="2">
      <t>フチ</t>
    </rPh>
    <rPh sb="2" eb="3">
      <t>ブ</t>
    </rPh>
    <phoneticPr fontId="3"/>
  </si>
  <si>
    <t>胴部</t>
    <rPh sb="0" eb="1">
      <t>ドウ</t>
    </rPh>
    <rPh sb="1" eb="2">
      <t>ブ</t>
    </rPh>
    <phoneticPr fontId="3"/>
  </si>
  <si>
    <t>底部</t>
    <rPh sb="0" eb="1">
      <t>ソコ</t>
    </rPh>
    <rPh sb="1" eb="2">
      <t>ブ</t>
    </rPh>
    <phoneticPr fontId="3"/>
  </si>
  <si>
    <t>点数</t>
    <rPh sb="0" eb="2">
      <t>テンスウ</t>
    </rPh>
    <phoneticPr fontId="3"/>
  </si>
  <si>
    <t>重量(ｇ)</t>
    <rPh sb="0" eb="2">
      <t>ジュウリョウ</t>
    </rPh>
    <phoneticPr fontId="3"/>
  </si>
  <si>
    <t>条痕・縄文</t>
    <rPh sb="0" eb="1">
      <t>ジョウ</t>
    </rPh>
    <rPh sb="1" eb="2">
      <t>コン</t>
    </rPh>
    <rPh sb="3" eb="4">
      <t>ナワ</t>
    </rPh>
    <rPh sb="4" eb="5">
      <t>モン</t>
    </rPh>
    <phoneticPr fontId="3"/>
  </si>
  <si>
    <t>羽状縄文系</t>
    <rPh sb="0" eb="1">
      <t>ハネ</t>
    </rPh>
    <rPh sb="1" eb="2">
      <t>ジョウ</t>
    </rPh>
    <rPh sb="2" eb="4">
      <t>ジョウモン</t>
    </rPh>
    <rPh sb="4" eb="5">
      <t>ケイ</t>
    </rPh>
    <phoneticPr fontId="3"/>
  </si>
  <si>
    <t>　　その他</t>
    <rPh sb="4" eb="5">
      <t>タ</t>
    </rPh>
    <phoneticPr fontId="3"/>
  </si>
  <si>
    <t>種別</t>
    <rPh sb="0" eb="2">
      <t>シュベツ</t>
    </rPh>
    <phoneticPr fontId="3"/>
  </si>
  <si>
    <t>不　明</t>
    <rPh sb="0" eb="1">
      <t>フ</t>
    </rPh>
    <rPh sb="2" eb="3">
      <t>メイ</t>
    </rPh>
    <phoneticPr fontId="3"/>
  </si>
  <si>
    <t>取り上げ方法</t>
    <rPh sb="0" eb="1">
      <t>ト</t>
    </rPh>
    <rPh sb="2" eb="3">
      <t>ア</t>
    </rPh>
    <rPh sb="4" eb="6">
      <t>ホウホウ</t>
    </rPh>
    <phoneticPr fontId="2"/>
  </si>
  <si>
    <t>一括</t>
    <rPh sb="0" eb="2">
      <t>イッカツ</t>
    </rPh>
    <phoneticPr fontId="2"/>
  </si>
  <si>
    <t>点あげ</t>
    <rPh sb="0" eb="1">
      <t>テン</t>
    </rPh>
    <phoneticPr fontId="2"/>
  </si>
  <si>
    <t>遺物なし</t>
    <rPh sb="0" eb="2">
      <t>イブツ</t>
    </rPh>
    <phoneticPr fontId="2"/>
  </si>
  <si>
    <t>弥生</t>
    <rPh sb="0" eb="2">
      <t>ヤヨイ</t>
    </rPh>
    <phoneticPr fontId="2"/>
  </si>
  <si>
    <t>土師</t>
    <rPh sb="0" eb="2">
      <t>ハジ</t>
    </rPh>
    <phoneticPr fontId="2"/>
  </si>
  <si>
    <t>加曽利B</t>
    <rPh sb="0" eb="3">
      <t>カソリ</t>
    </rPh>
    <phoneticPr fontId="3"/>
  </si>
  <si>
    <t>上層土器</t>
    <rPh sb="0" eb="1">
      <t>ウエ</t>
    </rPh>
    <rPh sb="1" eb="2">
      <t>ソウ</t>
    </rPh>
    <rPh sb="2" eb="4">
      <t>ドキ</t>
    </rPh>
    <phoneticPr fontId="3"/>
  </si>
  <si>
    <t>撚糸文</t>
    <rPh sb="0" eb="1">
      <t>ネン</t>
    </rPh>
    <rPh sb="1" eb="2">
      <t>イト</t>
    </rPh>
    <rPh sb="2" eb="3">
      <t>モン</t>
    </rPh>
    <phoneticPr fontId="2"/>
  </si>
  <si>
    <t>安行(粗製)</t>
    <rPh sb="0" eb="1">
      <t>アン</t>
    </rPh>
    <rPh sb="1" eb="2">
      <t>ギョウ</t>
    </rPh>
    <rPh sb="3" eb="4">
      <t>アラ</t>
    </rPh>
    <rPh sb="4" eb="5">
      <t>セイ</t>
    </rPh>
    <phoneticPr fontId="2"/>
  </si>
  <si>
    <t>撚糸文</t>
    <rPh sb="0" eb="3">
      <t>ヨリイトモン</t>
    </rPh>
    <phoneticPr fontId="2"/>
  </si>
  <si>
    <t>諸磯</t>
    <rPh sb="0" eb="2">
      <t>モロイソ</t>
    </rPh>
    <phoneticPr fontId="2"/>
  </si>
  <si>
    <t>称名寺</t>
    <rPh sb="0" eb="3">
      <t>ショウミョウジ</t>
    </rPh>
    <phoneticPr fontId="2"/>
  </si>
  <si>
    <t>加曽利Ｂ</t>
    <rPh sb="0" eb="3">
      <t>カソリ</t>
    </rPh>
    <phoneticPr fontId="2"/>
  </si>
  <si>
    <t>安行</t>
    <rPh sb="0" eb="2">
      <t>アンギョウ</t>
    </rPh>
    <phoneticPr fontId="2"/>
  </si>
  <si>
    <t>撚糸文</t>
    <rPh sb="0" eb="1">
      <t>ヨ</t>
    </rPh>
    <rPh sb="1" eb="2">
      <t>イト</t>
    </rPh>
    <rPh sb="2" eb="3">
      <t>モン</t>
    </rPh>
    <phoneticPr fontId="2"/>
  </si>
  <si>
    <t>貝層</t>
    <rPh sb="0" eb="1">
      <t>カイ</t>
    </rPh>
    <rPh sb="1" eb="2">
      <t>ソウ</t>
    </rPh>
    <phoneticPr fontId="2"/>
  </si>
  <si>
    <t>浮島</t>
    <rPh sb="0" eb="2">
      <t>ウキシマ</t>
    </rPh>
    <phoneticPr fontId="2"/>
  </si>
  <si>
    <t>加曽利B</t>
    <rPh sb="0" eb="3">
      <t>カソリ</t>
    </rPh>
    <phoneticPr fontId="2"/>
  </si>
  <si>
    <t>曽谷</t>
    <rPh sb="0" eb="2">
      <t>ソヤ</t>
    </rPh>
    <phoneticPr fontId="2"/>
  </si>
  <si>
    <t>備考</t>
    <rPh sb="0" eb="2">
      <t>ビコウ</t>
    </rPh>
    <phoneticPr fontId="2"/>
  </si>
  <si>
    <t>堀之内</t>
    <rPh sb="0" eb="3">
      <t>ホリノウチ</t>
    </rPh>
    <phoneticPr fontId="2"/>
  </si>
  <si>
    <t>加曽利E</t>
    <rPh sb="0" eb="3">
      <t>カソリ</t>
    </rPh>
    <phoneticPr fontId="2"/>
  </si>
  <si>
    <t>グリッド・点あげ</t>
    <rPh sb="5" eb="6">
      <t>テン</t>
    </rPh>
    <phoneticPr fontId="2"/>
  </si>
  <si>
    <t>グリッド・一括</t>
    <rPh sb="5" eb="7">
      <t>イッカツ</t>
    </rPh>
    <phoneticPr fontId="2"/>
  </si>
  <si>
    <t>撚糸文系（無文）</t>
    <rPh sb="0" eb="1">
      <t>ネン</t>
    </rPh>
    <rPh sb="1" eb="2">
      <t>イト</t>
    </rPh>
    <rPh sb="2" eb="3">
      <t>モン</t>
    </rPh>
    <rPh sb="3" eb="4">
      <t>ケイ</t>
    </rPh>
    <rPh sb="5" eb="6">
      <t>ム</t>
    </rPh>
    <rPh sb="6" eb="7">
      <t>モン</t>
    </rPh>
    <phoneticPr fontId="2"/>
  </si>
  <si>
    <t>興津</t>
    <rPh sb="0" eb="2">
      <t>オキツ</t>
    </rPh>
    <phoneticPr fontId="2"/>
  </si>
  <si>
    <t>浮島・興津</t>
    <rPh sb="0" eb="2">
      <t>ウキシマ</t>
    </rPh>
    <rPh sb="3" eb="5">
      <t>オキツ</t>
    </rPh>
    <phoneticPr fontId="2"/>
  </si>
  <si>
    <t>前期？</t>
    <rPh sb="0" eb="2">
      <t>ゼンキ</t>
    </rPh>
    <phoneticPr fontId="3"/>
  </si>
  <si>
    <t>調査区</t>
    <rPh sb="0" eb="2">
      <t>チョウサ</t>
    </rPh>
    <rPh sb="2" eb="3">
      <t>ク</t>
    </rPh>
    <phoneticPr fontId="3"/>
  </si>
  <si>
    <t>沈線文系</t>
    <rPh sb="0" eb="1">
      <t>チン</t>
    </rPh>
    <rPh sb="1" eb="2">
      <t>セン</t>
    </rPh>
    <rPh sb="2" eb="3">
      <t>モン</t>
    </rPh>
    <rPh sb="3" eb="4">
      <t>ケイ</t>
    </rPh>
    <phoneticPr fontId="3"/>
  </si>
  <si>
    <t>表4</t>
    <rPh sb="0" eb="1">
      <t>ヒョウ</t>
    </rPh>
    <phoneticPr fontId="3"/>
  </si>
  <si>
    <t>064</t>
    <phoneticPr fontId="3"/>
  </si>
  <si>
    <t>--</t>
    <phoneticPr fontId="2"/>
  </si>
  <si>
    <t>064</t>
    <phoneticPr fontId="3"/>
  </si>
  <si>
    <t>064</t>
    <phoneticPr fontId="3"/>
  </si>
  <si>
    <t>？</t>
    <phoneticPr fontId="3"/>
  </si>
  <si>
    <t>--</t>
    <phoneticPr fontId="2"/>
  </si>
  <si>
    <t>099</t>
    <phoneticPr fontId="3"/>
  </si>
  <si>
    <t>セ72</t>
    <phoneticPr fontId="3"/>
  </si>
  <si>
    <t>035</t>
    <phoneticPr fontId="3"/>
  </si>
  <si>
    <t>030</t>
    <phoneticPr fontId="3"/>
  </si>
  <si>
    <t>セ73</t>
    <phoneticPr fontId="3"/>
  </si>
  <si>
    <t>036</t>
    <phoneticPr fontId="3"/>
  </si>
  <si>
    <t>033</t>
    <phoneticPr fontId="3"/>
  </si>
  <si>
    <t>セ28</t>
    <phoneticPr fontId="3"/>
  </si>
  <si>
    <t>079</t>
    <phoneticPr fontId="3"/>
  </si>
  <si>
    <t>202A</t>
    <phoneticPr fontId="3"/>
  </si>
  <si>
    <t>202B</t>
    <phoneticPr fontId="3"/>
  </si>
  <si>
    <t>201B</t>
    <phoneticPr fontId="2"/>
  </si>
  <si>
    <t>053</t>
    <phoneticPr fontId="3"/>
  </si>
  <si>
    <t>セ54</t>
    <phoneticPr fontId="3"/>
  </si>
  <si>
    <t>023</t>
    <phoneticPr fontId="3"/>
  </si>
  <si>
    <t>021</t>
    <phoneticPr fontId="3"/>
  </si>
  <si>
    <t>79A</t>
    <phoneticPr fontId="3"/>
  </si>
  <si>
    <t>遺構出土土器集計（竪穴住居跡）</t>
    <rPh sb="0" eb="2">
      <t>イコウ</t>
    </rPh>
    <rPh sb="2" eb="4">
      <t>シュツド</t>
    </rPh>
    <rPh sb="4" eb="6">
      <t>ドキ</t>
    </rPh>
    <rPh sb="6" eb="8">
      <t>シュウケイ</t>
    </rPh>
    <rPh sb="9" eb="11">
      <t>タテアナ</t>
    </rPh>
    <rPh sb="11" eb="13">
      <t>ジュウキョ</t>
    </rPh>
    <rPh sb="13" eb="14">
      <t>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</si>
</sst>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2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0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right" vertical="center"/>
    </xf>
    <xf numFmtId="0" fontId="1" fillId="0" borderId="0" xfId="0" applyNumberFormat="1" applyFont="1" applyAlignment="1">
      <alignment horizontal="left" vertical="center"/>
    </xf>
    <xf numFmtId="0" fontId="5" fillId="2" borderId="1" xfId="1" applyNumberFormat="1" applyFill="1" applyBorder="1" applyAlignment="1">
      <alignment horizontal="center" vertical="center"/>
    </xf>
    <xf numFmtId="0" fontId="5" fillId="2" borderId="2" xfId="1" applyNumberFormat="1" applyFill="1" applyBorder="1" applyAlignment="1">
      <alignment horizontal="center" vertical="center"/>
    </xf>
    <xf numFmtId="0" fontId="5" fillId="2" borderId="3" xfId="1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>
      <alignment vertical="center"/>
    </xf>
    <xf numFmtId="0" fontId="7" fillId="0" borderId="1" xfId="1" applyNumberFormat="1" applyFont="1" applyFill="1" applyBorder="1"/>
    <xf numFmtId="0" fontId="11" fillId="0" borderId="2" xfId="0" applyNumberFormat="1" applyFont="1" applyFill="1" applyBorder="1">
      <alignment vertical="center"/>
    </xf>
    <xf numFmtId="0" fontId="11" fillId="0" borderId="4" xfId="0" applyNumberFormat="1" applyFont="1" applyFill="1" applyBorder="1" applyAlignment="1">
      <alignment horizontal="right" vertical="center"/>
    </xf>
    <xf numFmtId="0" fontId="11" fillId="0" borderId="5" xfId="0" applyNumberFormat="1" applyFont="1" applyFill="1" applyBorder="1">
      <alignment vertical="center"/>
    </xf>
    <xf numFmtId="0" fontId="9" fillId="0" borderId="6" xfId="0" applyNumberFormat="1" applyFont="1" applyFill="1" applyBorder="1" applyAlignment="1">
      <alignment vertical="center"/>
    </xf>
    <xf numFmtId="0" fontId="9" fillId="0" borderId="7" xfId="0" quotePrefix="1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vertical="center"/>
    </xf>
    <xf numFmtId="0" fontId="9" fillId="0" borderId="12" xfId="0" quotePrefix="1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/>
    </xf>
    <xf numFmtId="0" fontId="9" fillId="0" borderId="12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/>
    <xf numFmtId="0" fontId="10" fillId="0" borderId="12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Fill="1" applyBorder="1" applyAlignment="1"/>
    <xf numFmtId="9" fontId="10" fillId="0" borderId="12" xfId="0" applyNumberFormat="1" applyFont="1" applyFill="1" applyBorder="1" applyAlignment="1">
      <alignment horizontal="center" vertical="center" wrapText="1"/>
    </xf>
    <xf numFmtId="9" fontId="10" fillId="0" borderId="13" xfId="0" applyNumberFormat="1" applyFont="1" applyFill="1" applyBorder="1" applyAlignment="1">
      <alignment horizontal="center" vertical="center" wrapText="1"/>
    </xf>
    <xf numFmtId="9" fontId="10" fillId="0" borderId="14" xfId="0" applyNumberFormat="1" applyFont="1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" xfId="0" quotePrefix="1" applyNumberFormat="1" applyFont="1" applyFill="1" applyBorder="1" applyAlignment="1">
      <alignment horizontal="center" vertical="center"/>
    </xf>
    <xf numFmtId="0" fontId="11" fillId="0" borderId="17" xfId="0" applyNumberFormat="1" applyFont="1" applyFill="1" applyBorder="1">
      <alignment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7" fillId="0" borderId="17" xfId="1" applyNumberFormat="1" applyFont="1" applyFill="1" applyBorder="1"/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vertical="center" shrinkToFit="1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shrinkToFit="1"/>
    </xf>
    <xf numFmtId="0" fontId="11" fillId="0" borderId="10" xfId="0" applyNumberFormat="1" applyFont="1" applyFill="1" applyBorder="1" applyAlignment="1">
      <alignment horizontal="right" vertical="center"/>
    </xf>
    <xf numFmtId="0" fontId="11" fillId="0" borderId="18" xfId="0" applyNumberFormat="1" applyFont="1" applyFill="1" applyBorder="1">
      <alignment vertical="center"/>
    </xf>
    <xf numFmtId="0" fontId="11" fillId="0" borderId="19" xfId="0" applyNumberFormat="1" applyFont="1" applyFill="1" applyBorder="1">
      <alignment vertical="center"/>
    </xf>
    <xf numFmtId="0" fontId="11" fillId="0" borderId="20" xfId="0" applyNumberFormat="1" applyFont="1" applyFill="1" applyBorder="1" applyAlignment="1">
      <alignment horizontal="center" vertical="center"/>
    </xf>
    <xf numFmtId="0" fontId="11" fillId="0" borderId="21" xfId="0" applyNumberFormat="1" applyFont="1" applyFill="1" applyBorder="1" applyAlignment="1">
      <alignment horizontal="center" vertical="center"/>
    </xf>
    <xf numFmtId="0" fontId="8" fillId="0" borderId="22" xfId="0" applyNumberFormat="1" applyFont="1" applyFill="1" applyBorder="1" applyAlignment="1">
      <alignment horizontal="center" vertical="center" wrapText="1"/>
    </xf>
    <xf numFmtId="0" fontId="11" fillId="0" borderId="21" xfId="0" applyNumberFormat="1" applyFont="1" applyFill="1" applyBorder="1">
      <alignment vertical="center"/>
    </xf>
    <xf numFmtId="0" fontId="11" fillId="0" borderId="22" xfId="0" applyNumberFormat="1" applyFont="1" applyFill="1" applyBorder="1">
      <alignment vertical="center"/>
    </xf>
    <xf numFmtId="0" fontId="11" fillId="0" borderId="23" xfId="0" applyNumberFormat="1" applyFont="1" applyFill="1" applyBorder="1" applyAlignment="1">
      <alignment horizontal="right" vertical="center"/>
    </xf>
    <xf numFmtId="0" fontId="8" fillId="0" borderId="24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176" fontId="4" fillId="0" borderId="15" xfId="0" applyNumberFormat="1" applyFont="1" applyFill="1" applyBorder="1" applyAlignment="1">
      <alignment horizontal="center" vertical="center" wrapText="1"/>
    </xf>
    <xf numFmtId="9" fontId="4" fillId="0" borderId="15" xfId="0" applyNumberFormat="1" applyFont="1" applyFill="1" applyBorder="1" applyAlignment="1">
      <alignment horizontal="center" vertical="center" wrapText="1"/>
    </xf>
    <xf numFmtId="9" fontId="4" fillId="0" borderId="12" xfId="0" applyNumberFormat="1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 wrapText="1"/>
    </xf>
    <xf numFmtId="10" fontId="4" fillId="0" borderId="12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right" vertical="center"/>
    </xf>
    <xf numFmtId="0" fontId="10" fillId="0" borderId="18" xfId="0" applyNumberFormat="1" applyFont="1" applyFill="1" applyBorder="1" applyAlignment="1">
      <alignment horizontal="center" vertical="center" wrapText="1"/>
    </xf>
    <xf numFmtId="9" fontId="10" fillId="0" borderId="25" xfId="0" applyNumberFormat="1" applyFont="1" applyFill="1" applyBorder="1" applyAlignment="1">
      <alignment horizontal="center" vertical="center" wrapText="1"/>
    </xf>
    <xf numFmtId="0" fontId="0" fillId="2" borderId="26" xfId="0" applyNumberFormat="1" applyFill="1" applyBorder="1" applyAlignment="1">
      <alignment horizontal="center" vertical="center" shrinkToFit="1"/>
    </xf>
    <xf numFmtId="0" fontId="0" fillId="2" borderId="2" xfId="0" applyNumberFormat="1" applyFill="1" applyBorder="1" applyAlignment="1">
      <alignment horizontal="center" vertical="center"/>
    </xf>
    <xf numFmtId="0" fontId="5" fillId="2" borderId="27" xfId="1" applyNumberFormat="1" applyFont="1" applyFill="1" applyBorder="1" applyAlignment="1">
      <alignment horizontal="center" vertical="center"/>
    </xf>
    <xf numFmtId="0" fontId="0" fillId="2" borderId="27" xfId="0" applyNumberForma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2" borderId="16" xfId="0" applyNumberFormat="1" applyFill="1" applyBorder="1" applyAlignme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6" fillId="2" borderId="27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0" fillId="2" borderId="29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0" fontId="5" fillId="2" borderId="2" xfId="1" applyNumberFormat="1" applyFont="1" applyFill="1" applyBorder="1" applyAlignment="1">
      <alignment horizontal="center" vertical="center"/>
    </xf>
    <xf numFmtId="0" fontId="5" fillId="2" borderId="26" xfId="1" applyNumberFormat="1" applyFont="1" applyFill="1" applyBorder="1" applyAlignment="1">
      <alignment horizontal="center" vertical="center"/>
    </xf>
    <xf numFmtId="0" fontId="0" fillId="2" borderId="30" xfId="0" applyNumberFormat="1" applyFill="1" applyBorder="1" applyAlignment="1">
      <alignment vertical="center"/>
    </xf>
    <xf numFmtId="0" fontId="0" fillId="2" borderId="31" xfId="0" applyNumberFormat="1" applyFill="1" applyBorder="1" applyAlignment="1">
      <alignment vertical="center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" xfId="0" quotePrefix="1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2" borderId="26" xfId="0" applyNumberFormat="1" applyFill="1" applyBorder="1" applyAlignment="1">
      <alignment horizontal="center" vertical="center"/>
    </xf>
    <xf numFmtId="0" fontId="0" fillId="2" borderId="27" xfId="0" applyNumberFormat="1" applyFill="1" applyBorder="1" applyAlignment="1">
      <alignment vertical="center"/>
    </xf>
    <xf numFmtId="0" fontId="5" fillId="2" borderId="1" xfId="1" applyNumberFormat="1" applyFill="1" applyBorder="1" applyAlignment="1">
      <alignment vertical="center"/>
    </xf>
    <xf numFmtId="0" fontId="5" fillId="2" borderId="4" xfId="1" applyNumberFormat="1" applyFont="1" applyFill="1" applyBorder="1" applyAlignment="1">
      <alignment horizontal="center" vertical="center"/>
    </xf>
    <xf numFmtId="0" fontId="5" fillId="2" borderId="4" xfId="1" applyNumberForma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8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B2" sqref="B2:B4"/>
    </sheetView>
  </sheetViews>
  <sheetFormatPr defaultRowHeight="13.5"/>
  <cols>
    <col min="1" max="23" width="9" style="1"/>
    <col min="24" max="24" width="15.25" style="1" bestFit="1" customWidth="1"/>
    <col min="25" max="36" width="9" style="1"/>
    <col min="37" max="37" width="9" style="4"/>
    <col min="38" max="16384" width="9" style="1"/>
  </cols>
  <sheetData>
    <row r="1" spans="1:44">
      <c r="A1" s="3" t="s">
        <v>71</v>
      </c>
      <c r="B1" s="5" t="s">
        <v>95</v>
      </c>
      <c r="C1" s="3"/>
      <c r="D1" s="3"/>
      <c r="E1" s="3"/>
    </row>
    <row r="2" spans="1:44">
      <c r="A2" s="73" t="s">
        <v>0</v>
      </c>
      <c r="B2" s="72" t="s">
        <v>69</v>
      </c>
      <c r="C2" s="72" t="s">
        <v>1</v>
      </c>
      <c r="D2" s="72" t="s">
        <v>2</v>
      </c>
      <c r="E2" s="69" t="s">
        <v>40</v>
      </c>
      <c r="F2" s="71" t="s">
        <v>29</v>
      </c>
      <c r="G2" s="71"/>
      <c r="H2" s="71"/>
      <c r="I2" s="71"/>
      <c r="J2" s="71"/>
      <c r="K2" s="72"/>
      <c r="L2" s="71" t="s">
        <v>35</v>
      </c>
      <c r="M2" s="71"/>
      <c r="N2" s="71"/>
      <c r="O2" s="71"/>
      <c r="P2" s="71"/>
      <c r="Q2" s="72"/>
      <c r="R2" s="76" t="s">
        <v>36</v>
      </c>
      <c r="S2" s="71"/>
      <c r="T2" s="71"/>
      <c r="U2" s="71"/>
      <c r="V2" s="71"/>
      <c r="W2" s="72"/>
      <c r="X2" s="81" t="s">
        <v>37</v>
      </c>
      <c r="Y2" s="82"/>
      <c r="Z2" s="82"/>
      <c r="AA2" s="82"/>
      <c r="AB2" s="82"/>
      <c r="AC2" s="82"/>
      <c r="AD2" s="83"/>
      <c r="AE2" s="71" t="s">
        <v>39</v>
      </c>
      <c r="AF2" s="71"/>
      <c r="AG2" s="71"/>
      <c r="AH2" s="71"/>
      <c r="AI2" s="71"/>
      <c r="AJ2" s="88"/>
      <c r="AK2" s="8"/>
      <c r="AL2" s="71" t="s">
        <v>47</v>
      </c>
      <c r="AM2" s="71"/>
      <c r="AN2" s="71"/>
      <c r="AO2" s="71"/>
      <c r="AP2" s="71"/>
      <c r="AQ2" s="89"/>
      <c r="AR2" s="78" t="s">
        <v>60</v>
      </c>
    </row>
    <row r="3" spans="1:44">
      <c r="A3" s="74"/>
      <c r="B3" s="75"/>
      <c r="C3" s="75"/>
      <c r="D3" s="75"/>
      <c r="E3" s="70"/>
      <c r="F3" s="77" t="s">
        <v>30</v>
      </c>
      <c r="G3" s="77"/>
      <c r="H3" s="77" t="s">
        <v>31</v>
      </c>
      <c r="I3" s="77"/>
      <c r="J3" s="77" t="s">
        <v>32</v>
      </c>
      <c r="K3" s="77"/>
      <c r="L3" s="77" t="s">
        <v>30</v>
      </c>
      <c r="M3" s="77"/>
      <c r="N3" s="77" t="s">
        <v>31</v>
      </c>
      <c r="O3" s="77"/>
      <c r="P3" s="77" t="s">
        <v>32</v>
      </c>
      <c r="Q3" s="77"/>
      <c r="R3" s="77" t="s">
        <v>30</v>
      </c>
      <c r="S3" s="77"/>
      <c r="T3" s="77" t="s">
        <v>31</v>
      </c>
      <c r="U3" s="77"/>
      <c r="V3" s="77" t="s">
        <v>32</v>
      </c>
      <c r="W3" s="77"/>
      <c r="X3" s="77" t="s">
        <v>38</v>
      </c>
      <c r="Y3" s="77" t="s">
        <v>30</v>
      </c>
      <c r="Z3" s="77"/>
      <c r="AA3" s="77" t="s">
        <v>31</v>
      </c>
      <c r="AB3" s="77"/>
      <c r="AC3" s="77" t="s">
        <v>32</v>
      </c>
      <c r="AD3" s="77"/>
      <c r="AE3" s="77" t="s">
        <v>30</v>
      </c>
      <c r="AF3" s="77"/>
      <c r="AG3" s="77" t="s">
        <v>31</v>
      </c>
      <c r="AH3" s="77"/>
      <c r="AI3" s="77" t="s">
        <v>32</v>
      </c>
      <c r="AJ3" s="80"/>
      <c r="AK3" s="91" t="s">
        <v>38</v>
      </c>
      <c r="AL3" s="77" t="s">
        <v>30</v>
      </c>
      <c r="AM3" s="77"/>
      <c r="AN3" s="77" t="s">
        <v>31</v>
      </c>
      <c r="AO3" s="77"/>
      <c r="AP3" s="77" t="s">
        <v>32</v>
      </c>
      <c r="AQ3" s="77"/>
      <c r="AR3" s="79"/>
    </row>
    <row r="4" spans="1:44">
      <c r="A4" s="74"/>
      <c r="B4" s="75"/>
      <c r="C4" s="75"/>
      <c r="D4" s="75"/>
      <c r="E4" s="70"/>
      <c r="F4" s="6" t="s">
        <v>33</v>
      </c>
      <c r="G4" s="6" t="s">
        <v>34</v>
      </c>
      <c r="H4" s="6" t="s">
        <v>33</v>
      </c>
      <c r="I4" s="6" t="s">
        <v>34</v>
      </c>
      <c r="J4" s="6" t="s">
        <v>33</v>
      </c>
      <c r="K4" s="6" t="s">
        <v>34</v>
      </c>
      <c r="L4" s="6" t="s">
        <v>33</v>
      </c>
      <c r="M4" s="6" t="s">
        <v>34</v>
      </c>
      <c r="N4" s="6" t="s">
        <v>33</v>
      </c>
      <c r="O4" s="6" t="s">
        <v>34</v>
      </c>
      <c r="P4" s="6" t="s">
        <v>33</v>
      </c>
      <c r="Q4" s="6" t="s">
        <v>34</v>
      </c>
      <c r="R4" s="6" t="s">
        <v>33</v>
      </c>
      <c r="S4" s="6" t="s">
        <v>34</v>
      </c>
      <c r="T4" s="6" t="s">
        <v>33</v>
      </c>
      <c r="U4" s="6" t="s">
        <v>34</v>
      </c>
      <c r="V4" s="6" t="s">
        <v>33</v>
      </c>
      <c r="W4" s="6" t="s">
        <v>34</v>
      </c>
      <c r="X4" s="90"/>
      <c r="Y4" s="6" t="s">
        <v>33</v>
      </c>
      <c r="Z4" s="6" t="s">
        <v>34</v>
      </c>
      <c r="AA4" s="6" t="s">
        <v>33</v>
      </c>
      <c r="AB4" s="6" t="s">
        <v>34</v>
      </c>
      <c r="AC4" s="6" t="s">
        <v>33</v>
      </c>
      <c r="AD4" s="6" t="s">
        <v>34</v>
      </c>
      <c r="AE4" s="6" t="s">
        <v>33</v>
      </c>
      <c r="AF4" s="6" t="s">
        <v>34</v>
      </c>
      <c r="AG4" s="6" t="s">
        <v>33</v>
      </c>
      <c r="AH4" s="6" t="s">
        <v>34</v>
      </c>
      <c r="AI4" s="6" t="s">
        <v>33</v>
      </c>
      <c r="AJ4" s="7" t="s">
        <v>34</v>
      </c>
      <c r="AK4" s="92"/>
      <c r="AL4" s="6" t="s">
        <v>33</v>
      </c>
      <c r="AM4" s="6" t="s">
        <v>34</v>
      </c>
      <c r="AN4" s="6" t="s">
        <v>33</v>
      </c>
      <c r="AO4" s="6" t="s">
        <v>34</v>
      </c>
      <c r="AP4" s="6" t="s">
        <v>33</v>
      </c>
      <c r="AQ4" s="6" t="s">
        <v>34</v>
      </c>
      <c r="AR4" s="79"/>
    </row>
    <row r="5" spans="1:44">
      <c r="A5" s="84">
        <v>1</v>
      </c>
      <c r="B5" s="85" t="s">
        <v>3</v>
      </c>
      <c r="C5" s="86" t="s">
        <v>4</v>
      </c>
      <c r="D5" s="87" t="s">
        <v>5</v>
      </c>
      <c r="E5" s="11" t="s">
        <v>42</v>
      </c>
      <c r="F5" s="12"/>
      <c r="G5" s="12"/>
      <c r="H5" s="13">
        <v>11</v>
      </c>
      <c r="I5" s="13">
        <v>188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4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4"/>
      <c r="AK5" s="15"/>
      <c r="AL5" s="12"/>
      <c r="AM5" s="12"/>
      <c r="AN5" s="12"/>
      <c r="AO5" s="12"/>
      <c r="AP5" s="12"/>
      <c r="AQ5" s="12"/>
      <c r="AR5" s="16"/>
    </row>
    <row r="6" spans="1:44">
      <c r="A6" s="84"/>
      <c r="B6" s="85"/>
      <c r="C6" s="86"/>
      <c r="D6" s="87"/>
      <c r="E6" s="11" t="s">
        <v>41</v>
      </c>
      <c r="F6" s="13">
        <v>8</v>
      </c>
      <c r="G6" s="13">
        <v>147</v>
      </c>
      <c r="H6" s="13">
        <v>52</v>
      </c>
      <c r="I6" s="13">
        <v>812</v>
      </c>
      <c r="J6" s="13">
        <v>2</v>
      </c>
      <c r="K6" s="13">
        <v>65</v>
      </c>
      <c r="L6" s="12"/>
      <c r="M6" s="12"/>
      <c r="N6" s="12"/>
      <c r="O6" s="12"/>
      <c r="P6" s="12"/>
      <c r="Q6" s="12"/>
      <c r="R6" s="13">
        <v>1</v>
      </c>
      <c r="S6" s="13">
        <v>13</v>
      </c>
      <c r="T6" s="13">
        <v>5</v>
      </c>
      <c r="U6" s="13">
        <v>88</v>
      </c>
      <c r="V6" s="12"/>
      <c r="W6" s="14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4"/>
      <c r="AK6" s="15"/>
      <c r="AL6" s="12"/>
      <c r="AM6" s="12"/>
      <c r="AN6" s="13">
        <v>1</v>
      </c>
      <c r="AO6" s="13">
        <v>9</v>
      </c>
      <c r="AP6" s="12"/>
      <c r="AQ6" s="12"/>
      <c r="AR6" s="16"/>
    </row>
    <row r="7" spans="1:44">
      <c r="A7" s="17"/>
      <c r="B7" s="18"/>
      <c r="C7" s="19"/>
      <c r="D7" s="57">
        <f>SUM(J7+P7+V7+AC7+AI7)</f>
        <v>79</v>
      </c>
      <c r="E7" s="57">
        <f>SUM(K7+Q7+W7+AD7+AJ7)</f>
        <v>1313</v>
      </c>
      <c r="F7" s="21"/>
      <c r="G7" s="20"/>
      <c r="H7" s="20"/>
      <c r="I7" s="20"/>
      <c r="J7" s="57">
        <f>SUM(F5+F6+H5+H6+J5+J6)</f>
        <v>73</v>
      </c>
      <c r="K7" s="58">
        <f>SUM(G5+G6+I5+I6+K5+K6)</f>
        <v>1212</v>
      </c>
      <c r="L7" s="20"/>
      <c r="M7" s="20"/>
      <c r="N7" s="20"/>
      <c r="O7" s="20"/>
      <c r="P7" s="57">
        <f>SUM(L5+L6+N5+N6+P5+P6)</f>
        <v>0</v>
      </c>
      <c r="Q7" s="57">
        <f>SUM(M5+M6+O5+O6+Q5+Q6)</f>
        <v>0</v>
      </c>
      <c r="R7" s="21"/>
      <c r="S7" s="20"/>
      <c r="T7" s="20"/>
      <c r="U7" s="20"/>
      <c r="V7" s="57">
        <f>SUM(R5+R6+T5+T6+V5+V6)</f>
        <v>6</v>
      </c>
      <c r="W7" s="57">
        <f>SUM(S5+S6+U5+U6+W5+W6)</f>
        <v>101</v>
      </c>
      <c r="X7" s="21"/>
      <c r="Y7" s="20"/>
      <c r="Z7" s="20"/>
      <c r="AA7" s="20"/>
      <c r="AB7" s="20"/>
      <c r="AC7" s="57">
        <f>SUM(Y5+Y6+AA5+AA6+AC5+AC6)</f>
        <v>0</v>
      </c>
      <c r="AD7" s="57">
        <f>SUM(Z5+Z6+AB5+AB6+AD5+AD6)</f>
        <v>0</v>
      </c>
      <c r="AE7" s="21"/>
      <c r="AF7" s="20"/>
      <c r="AG7" s="20"/>
      <c r="AH7" s="20"/>
      <c r="AI7" s="57">
        <f>SUM(AE5+AE6+AG5+AG6+AI5+AI6)</f>
        <v>0</v>
      </c>
      <c r="AJ7" s="57">
        <f>SUM(AF5+AF6+AH5+AH6+AJ5+AJ6)</f>
        <v>0</v>
      </c>
      <c r="AK7" s="23"/>
      <c r="AL7" s="21"/>
      <c r="AM7" s="20"/>
      <c r="AN7" s="20"/>
      <c r="AO7" s="20"/>
      <c r="AP7" s="20"/>
      <c r="AQ7" s="22"/>
      <c r="AR7" s="16"/>
    </row>
    <row r="8" spans="1:44">
      <c r="A8" s="24"/>
      <c r="B8" s="25"/>
      <c r="C8" s="26"/>
      <c r="D8" s="27"/>
      <c r="E8" s="27"/>
      <c r="F8" s="28"/>
      <c r="G8" s="29"/>
      <c r="H8" s="29"/>
      <c r="I8" s="29"/>
      <c r="J8" s="59"/>
      <c r="K8" s="60">
        <f>SUM(K7/E7)</f>
        <v>0.92307692307692313</v>
      </c>
      <c r="L8" s="30"/>
      <c r="M8" s="29"/>
      <c r="N8" s="29"/>
      <c r="O8" s="29"/>
      <c r="P8" s="59"/>
      <c r="Q8" s="62">
        <f>SUM(Q7/E7)</f>
        <v>0</v>
      </c>
      <c r="R8" s="28"/>
      <c r="S8" s="29"/>
      <c r="T8" s="29"/>
      <c r="U8" s="29"/>
      <c r="V8" s="59"/>
      <c r="W8" s="63">
        <f>SUM(W7/E7)</f>
        <v>7.6923076923076927E-2</v>
      </c>
      <c r="X8" s="32"/>
      <c r="Y8" s="30"/>
      <c r="Z8" s="29"/>
      <c r="AA8" s="29"/>
      <c r="AB8" s="29"/>
      <c r="AC8" s="59"/>
      <c r="AD8" s="62">
        <f>SUM(AD7/E7)</f>
        <v>0</v>
      </c>
      <c r="AE8" s="32"/>
      <c r="AF8" s="31"/>
      <c r="AG8" s="29"/>
      <c r="AH8" s="29"/>
      <c r="AI8" s="59"/>
      <c r="AJ8" s="62">
        <f>SUM(AJ7/E7)</f>
        <v>0</v>
      </c>
      <c r="AK8" s="33"/>
      <c r="AL8" s="32"/>
      <c r="AM8" s="31"/>
      <c r="AN8" s="29"/>
      <c r="AO8" s="29"/>
      <c r="AP8" s="29"/>
      <c r="AQ8" s="34"/>
      <c r="AR8" s="16"/>
    </row>
    <row r="9" spans="1:44">
      <c r="A9" s="35">
        <v>2</v>
      </c>
      <c r="B9" s="36" t="s">
        <v>72</v>
      </c>
      <c r="C9" s="9" t="s">
        <v>6</v>
      </c>
      <c r="D9" s="10" t="s">
        <v>7</v>
      </c>
      <c r="E9" s="11" t="s">
        <v>73</v>
      </c>
      <c r="F9" s="12"/>
      <c r="G9" s="12"/>
      <c r="H9" s="12"/>
      <c r="I9" s="12"/>
      <c r="J9" s="12"/>
      <c r="K9" s="12"/>
      <c r="L9" s="37"/>
      <c r="M9" s="12"/>
      <c r="N9" s="12"/>
      <c r="O9" s="12"/>
      <c r="P9" s="12"/>
      <c r="Q9" s="12"/>
      <c r="R9" s="12"/>
      <c r="S9" s="12"/>
      <c r="T9" s="12"/>
      <c r="U9" s="12"/>
      <c r="V9" s="12"/>
      <c r="W9" s="14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4"/>
      <c r="AK9" s="15"/>
      <c r="AL9" s="12"/>
      <c r="AM9" s="12"/>
      <c r="AN9" s="12"/>
      <c r="AO9" s="12"/>
      <c r="AP9" s="12"/>
      <c r="AQ9" s="12"/>
      <c r="AR9" s="38" t="s">
        <v>43</v>
      </c>
    </row>
    <row r="10" spans="1:44">
      <c r="A10" s="35">
        <v>3</v>
      </c>
      <c r="B10" s="36" t="s">
        <v>74</v>
      </c>
      <c r="C10" s="9" t="s">
        <v>8</v>
      </c>
      <c r="D10" s="10" t="s">
        <v>5</v>
      </c>
      <c r="E10" s="11" t="s">
        <v>41</v>
      </c>
      <c r="F10" s="13">
        <v>6</v>
      </c>
      <c r="G10" s="13">
        <v>130</v>
      </c>
      <c r="H10" s="13">
        <v>64</v>
      </c>
      <c r="I10" s="13">
        <v>842</v>
      </c>
      <c r="J10" s="12"/>
      <c r="K10" s="12"/>
      <c r="L10" s="39">
        <v>1</v>
      </c>
      <c r="M10" s="13">
        <v>23</v>
      </c>
      <c r="N10" s="12"/>
      <c r="O10" s="12"/>
      <c r="P10" s="12"/>
      <c r="Q10" s="12"/>
      <c r="R10" s="12"/>
      <c r="S10" s="12"/>
      <c r="T10" s="13">
        <v>4</v>
      </c>
      <c r="U10" s="13">
        <v>80</v>
      </c>
      <c r="V10" s="12"/>
      <c r="W10" s="14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4"/>
      <c r="AK10" s="15"/>
      <c r="AL10" s="12"/>
      <c r="AM10" s="12"/>
      <c r="AN10" s="12"/>
      <c r="AO10" s="12"/>
      <c r="AP10" s="12"/>
      <c r="AQ10" s="12"/>
      <c r="AR10" s="16"/>
    </row>
    <row r="11" spans="1:44">
      <c r="A11" s="17"/>
      <c r="B11" s="18"/>
      <c r="C11" s="19"/>
      <c r="D11" s="57">
        <f>SUM(J11+P11+V11+AC11+AI11)</f>
        <v>75</v>
      </c>
      <c r="E11" s="57">
        <f>SUM(K11+Q11+W11+AD11+AJ11)</f>
        <v>1075</v>
      </c>
      <c r="F11" s="21"/>
      <c r="G11" s="20"/>
      <c r="H11" s="20"/>
      <c r="I11" s="20"/>
      <c r="J11" s="57">
        <f>SUM(F10+H10+J10)</f>
        <v>70</v>
      </c>
      <c r="K11" s="58">
        <f>SUM(G10+I10+K10)</f>
        <v>972</v>
      </c>
      <c r="L11" s="20"/>
      <c r="M11" s="20"/>
      <c r="N11" s="20"/>
      <c r="O11" s="20"/>
      <c r="P11" s="57">
        <f>SUM(L10+N10+P10)</f>
        <v>1</v>
      </c>
      <c r="Q11" s="57">
        <f>SUM(M10+O10+Q10)</f>
        <v>23</v>
      </c>
      <c r="R11" s="21"/>
      <c r="S11" s="20"/>
      <c r="T11" s="20"/>
      <c r="U11" s="20"/>
      <c r="V11" s="57">
        <f>SUM(R10+T10+V10)</f>
        <v>4</v>
      </c>
      <c r="W11" s="57">
        <f>SUM(S10+U10+W10)</f>
        <v>80</v>
      </c>
      <c r="X11" s="21"/>
      <c r="Y11" s="20"/>
      <c r="Z11" s="20"/>
      <c r="AA11" s="20"/>
      <c r="AB11" s="20"/>
      <c r="AC11" s="57">
        <f>SUM(Y10+AA10+AC10)</f>
        <v>0</v>
      </c>
      <c r="AD11" s="57">
        <f>SUM(Z10+AB10+AD10)</f>
        <v>0</v>
      </c>
      <c r="AE11" s="21"/>
      <c r="AF11" s="20"/>
      <c r="AG11" s="20"/>
      <c r="AH11" s="20"/>
      <c r="AI11" s="57">
        <f>SUM(AE10+AG10+AI10)</f>
        <v>0</v>
      </c>
      <c r="AJ11" s="57">
        <f>SUM(AF10+AH10+AJ10)</f>
        <v>0</v>
      </c>
      <c r="AK11" s="15"/>
      <c r="AL11" s="12"/>
      <c r="AM11" s="12"/>
      <c r="AN11" s="12"/>
      <c r="AO11" s="12"/>
      <c r="AP11" s="12"/>
      <c r="AQ11" s="12"/>
      <c r="AR11" s="16"/>
    </row>
    <row r="12" spans="1:44">
      <c r="A12" s="24"/>
      <c r="B12" s="25"/>
      <c r="C12" s="26"/>
      <c r="D12" s="27"/>
      <c r="E12" s="27"/>
      <c r="F12" s="28"/>
      <c r="G12" s="29"/>
      <c r="H12" s="29"/>
      <c r="I12" s="29"/>
      <c r="J12" s="59"/>
      <c r="K12" s="60">
        <f>SUM(K11/E11)</f>
        <v>0.90418604651162793</v>
      </c>
      <c r="L12" s="30"/>
      <c r="M12" s="29"/>
      <c r="N12" s="29"/>
      <c r="O12" s="29"/>
      <c r="P12" s="59"/>
      <c r="Q12" s="63">
        <f>SUM(Q11/E11)</f>
        <v>2.1395348837209303E-2</v>
      </c>
      <c r="R12" s="28"/>
      <c r="S12" s="29"/>
      <c r="T12" s="29"/>
      <c r="U12" s="29"/>
      <c r="V12" s="59"/>
      <c r="W12" s="63">
        <f>SUM(W11/E11)</f>
        <v>7.441860465116279E-2</v>
      </c>
      <c r="X12" s="32"/>
      <c r="Y12" s="30"/>
      <c r="Z12" s="29"/>
      <c r="AA12" s="29"/>
      <c r="AB12" s="29"/>
      <c r="AC12" s="59"/>
      <c r="AD12" s="62">
        <f>SUM(AD11/E11)</f>
        <v>0</v>
      </c>
      <c r="AE12" s="32"/>
      <c r="AF12" s="31"/>
      <c r="AG12" s="29"/>
      <c r="AH12" s="29"/>
      <c r="AI12" s="59"/>
      <c r="AJ12" s="62">
        <f>SUM(AJ11/E11)</f>
        <v>0</v>
      </c>
      <c r="AK12" s="15"/>
      <c r="AL12" s="12"/>
      <c r="AM12" s="12"/>
      <c r="AN12" s="12"/>
      <c r="AO12" s="12"/>
      <c r="AP12" s="12"/>
      <c r="AQ12" s="12"/>
      <c r="AR12" s="16"/>
    </row>
    <row r="13" spans="1:44">
      <c r="A13" s="35">
        <v>4</v>
      </c>
      <c r="B13" s="36" t="s">
        <v>75</v>
      </c>
      <c r="C13" s="9" t="s">
        <v>9</v>
      </c>
      <c r="D13" s="10" t="s">
        <v>7</v>
      </c>
      <c r="E13" s="11" t="s">
        <v>73</v>
      </c>
      <c r="F13" s="12"/>
      <c r="G13" s="12"/>
      <c r="H13" s="12"/>
      <c r="I13" s="12"/>
      <c r="J13" s="12"/>
      <c r="K13" s="12"/>
      <c r="L13" s="37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4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4"/>
      <c r="AK13" s="15"/>
      <c r="AL13" s="12"/>
      <c r="AM13" s="12"/>
      <c r="AN13" s="12"/>
      <c r="AO13" s="12"/>
      <c r="AP13" s="12"/>
      <c r="AQ13" s="12"/>
      <c r="AR13" s="38" t="s">
        <v>43</v>
      </c>
    </row>
    <row r="14" spans="1:44">
      <c r="A14" s="35">
        <v>5</v>
      </c>
      <c r="B14" s="36" t="s">
        <v>74</v>
      </c>
      <c r="C14" s="9" t="s">
        <v>10</v>
      </c>
      <c r="D14" s="10" t="s">
        <v>76</v>
      </c>
      <c r="E14" s="11" t="s">
        <v>77</v>
      </c>
      <c r="F14" s="12"/>
      <c r="G14" s="12"/>
      <c r="H14" s="12"/>
      <c r="I14" s="12"/>
      <c r="J14" s="12"/>
      <c r="K14" s="12"/>
      <c r="L14" s="37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4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4"/>
      <c r="AK14" s="15"/>
      <c r="AL14" s="12"/>
      <c r="AM14" s="12"/>
      <c r="AN14" s="12"/>
      <c r="AO14" s="12"/>
      <c r="AP14" s="12"/>
      <c r="AQ14" s="12"/>
      <c r="AR14" s="38" t="s">
        <v>43</v>
      </c>
    </row>
    <row r="15" spans="1:44">
      <c r="A15" s="84">
        <v>6</v>
      </c>
      <c r="B15" s="85" t="s">
        <v>78</v>
      </c>
      <c r="C15" s="93" t="s">
        <v>11</v>
      </c>
      <c r="D15" s="87" t="s">
        <v>12</v>
      </c>
      <c r="E15" s="11" t="s">
        <v>42</v>
      </c>
      <c r="F15" s="12">
        <v>1</v>
      </c>
      <c r="G15" s="12">
        <v>19</v>
      </c>
      <c r="H15" s="12"/>
      <c r="I15" s="12"/>
      <c r="J15" s="12"/>
      <c r="K15" s="12"/>
      <c r="L15" s="37"/>
      <c r="M15" s="12"/>
      <c r="N15" s="12"/>
      <c r="O15" s="12"/>
      <c r="P15" s="12"/>
      <c r="Q15" s="12"/>
      <c r="R15" s="12"/>
      <c r="S15" s="12"/>
      <c r="T15" s="12">
        <v>41</v>
      </c>
      <c r="U15" s="12">
        <v>1237</v>
      </c>
      <c r="V15" s="12">
        <v>21</v>
      </c>
      <c r="W15" s="14">
        <v>931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4"/>
      <c r="AK15" s="15"/>
      <c r="AL15" s="12"/>
      <c r="AM15" s="12"/>
      <c r="AN15" s="12"/>
      <c r="AO15" s="12"/>
      <c r="AP15" s="12"/>
      <c r="AQ15" s="12"/>
      <c r="AR15" s="16"/>
    </row>
    <row r="16" spans="1:44">
      <c r="A16" s="84"/>
      <c r="B16" s="85"/>
      <c r="C16" s="93"/>
      <c r="D16" s="87"/>
      <c r="E16" s="11" t="s">
        <v>41</v>
      </c>
      <c r="F16" s="12"/>
      <c r="G16" s="12"/>
      <c r="H16" s="12">
        <v>3</v>
      </c>
      <c r="I16" s="12">
        <v>285</v>
      </c>
      <c r="J16" s="12"/>
      <c r="K16" s="12"/>
      <c r="L16" s="37"/>
      <c r="M16" s="12"/>
      <c r="N16" s="12"/>
      <c r="O16" s="12"/>
      <c r="P16" s="12"/>
      <c r="Q16" s="12"/>
      <c r="R16" s="12">
        <v>53</v>
      </c>
      <c r="S16" s="12">
        <v>1673</v>
      </c>
      <c r="T16" s="12">
        <v>320</v>
      </c>
      <c r="U16" s="12">
        <v>6171</v>
      </c>
      <c r="V16" s="12"/>
      <c r="W16" s="14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4"/>
      <c r="AK16" s="15"/>
      <c r="AL16" s="12"/>
      <c r="AM16" s="12"/>
      <c r="AN16" s="12"/>
      <c r="AO16" s="12"/>
      <c r="AP16" s="12"/>
      <c r="AQ16" s="12"/>
      <c r="AR16" s="16"/>
    </row>
    <row r="17" spans="1:44">
      <c r="A17" s="17"/>
      <c r="B17" s="18"/>
      <c r="C17" s="19"/>
      <c r="D17" s="57">
        <f>SUM(J17+P17+V17+AC17+AI17)</f>
        <v>439</v>
      </c>
      <c r="E17" s="57">
        <f>SUM(K17+Q17+W17+AD17+AJ17)</f>
        <v>10316</v>
      </c>
      <c r="F17" s="21"/>
      <c r="G17" s="20"/>
      <c r="H17" s="20"/>
      <c r="I17" s="20"/>
      <c r="J17" s="57">
        <f>SUM(F15+F16+H15+H16+J15+J16)</f>
        <v>4</v>
      </c>
      <c r="K17" s="58">
        <f>SUM(G15+G16+I15+I16+K15+K16)</f>
        <v>304</v>
      </c>
      <c r="L17" s="20"/>
      <c r="M17" s="20"/>
      <c r="N17" s="20"/>
      <c r="O17" s="20"/>
      <c r="P17" s="57">
        <f>SUM(L15+L16+N15+N16+P15+P16)</f>
        <v>0</v>
      </c>
      <c r="Q17" s="57">
        <f>SUM(M15+M16+O15+O16+Q15+Q16)</f>
        <v>0</v>
      </c>
      <c r="R17" s="21"/>
      <c r="S17" s="20"/>
      <c r="T17" s="20"/>
      <c r="U17" s="20"/>
      <c r="V17" s="57">
        <f>SUM(R15+R16+T15+T16+V15+V16)</f>
        <v>435</v>
      </c>
      <c r="W17" s="57">
        <f>SUM(S15+S16+U15+U16+W15+W16)</f>
        <v>10012</v>
      </c>
      <c r="X17" s="21"/>
      <c r="Y17" s="20"/>
      <c r="Z17" s="20"/>
      <c r="AA17" s="20"/>
      <c r="AB17" s="20"/>
      <c r="AC17" s="57">
        <f>SUM(Y15+Y16+AA15+AA16+AC15+AC16)</f>
        <v>0</v>
      </c>
      <c r="AD17" s="57">
        <f>SUM(Z15+Z16+AB15+AB16+AD15+AD16)</f>
        <v>0</v>
      </c>
      <c r="AE17" s="21"/>
      <c r="AF17" s="20"/>
      <c r="AG17" s="20"/>
      <c r="AH17" s="20"/>
      <c r="AI17" s="57">
        <f>SUM(AE15+AE16+AG15+AG16+AI15+AI16)</f>
        <v>0</v>
      </c>
      <c r="AJ17" s="57">
        <f>SUM(AF15+AF16+AH15+AH16+AJ15+AJ16)</f>
        <v>0</v>
      </c>
      <c r="AK17" s="15"/>
      <c r="AL17" s="12"/>
      <c r="AM17" s="12"/>
      <c r="AN17" s="12"/>
      <c r="AO17" s="12"/>
      <c r="AP17" s="12"/>
      <c r="AQ17" s="12"/>
      <c r="AR17" s="16"/>
    </row>
    <row r="18" spans="1:44">
      <c r="A18" s="24"/>
      <c r="B18" s="25"/>
      <c r="C18" s="26"/>
      <c r="D18" s="27"/>
      <c r="E18" s="27"/>
      <c r="F18" s="28"/>
      <c r="G18" s="29"/>
      <c r="H18" s="29"/>
      <c r="I18" s="29"/>
      <c r="J18" s="59"/>
      <c r="K18" s="60">
        <f>SUM(K17/E17)</f>
        <v>2.9468786351298952E-2</v>
      </c>
      <c r="L18" s="30"/>
      <c r="M18" s="29"/>
      <c r="N18" s="29"/>
      <c r="O18" s="29"/>
      <c r="P18" s="59"/>
      <c r="Q18" s="62">
        <f>SUM(Q17/E17)</f>
        <v>0</v>
      </c>
      <c r="R18" s="28"/>
      <c r="S18" s="29"/>
      <c r="T18" s="29"/>
      <c r="U18" s="29"/>
      <c r="V18" s="59"/>
      <c r="W18" s="63">
        <f>SUM(W17/E17)</f>
        <v>0.9705312136487011</v>
      </c>
      <c r="X18" s="32"/>
      <c r="Y18" s="30"/>
      <c r="Z18" s="29"/>
      <c r="AA18" s="29"/>
      <c r="AB18" s="29"/>
      <c r="AC18" s="59"/>
      <c r="AD18" s="62">
        <f>SUM(AD17/E17)</f>
        <v>0</v>
      </c>
      <c r="AE18" s="32"/>
      <c r="AF18" s="31"/>
      <c r="AG18" s="29"/>
      <c r="AH18" s="29"/>
      <c r="AI18" s="59"/>
      <c r="AJ18" s="62">
        <f>SUM(AJ17/E17)</f>
        <v>0</v>
      </c>
      <c r="AK18" s="15"/>
      <c r="AL18" s="12"/>
      <c r="AM18" s="12"/>
      <c r="AN18" s="12"/>
      <c r="AO18" s="12"/>
      <c r="AP18" s="12"/>
      <c r="AQ18" s="12"/>
      <c r="AR18" s="16"/>
    </row>
    <row r="19" spans="1:44">
      <c r="A19" s="84">
        <v>7</v>
      </c>
      <c r="B19" s="85" t="s">
        <v>78</v>
      </c>
      <c r="C19" s="93" t="s">
        <v>13</v>
      </c>
      <c r="D19" s="87" t="s">
        <v>12</v>
      </c>
      <c r="E19" s="11" t="s">
        <v>42</v>
      </c>
      <c r="F19" s="12"/>
      <c r="G19" s="12"/>
      <c r="H19" s="12"/>
      <c r="I19" s="12"/>
      <c r="J19" s="12"/>
      <c r="K19" s="12"/>
      <c r="L19" s="37"/>
      <c r="M19" s="12"/>
      <c r="N19" s="12"/>
      <c r="O19" s="12"/>
      <c r="P19" s="12"/>
      <c r="Q19" s="12"/>
      <c r="R19" s="12">
        <v>10</v>
      </c>
      <c r="S19" s="12">
        <v>309</v>
      </c>
      <c r="T19" s="12">
        <v>41</v>
      </c>
      <c r="U19" s="12">
        <v>717</v>
      </c>
      <c r="V19" s="12"/>
      <c r="W19" s="14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4"/>
      <c r="AK19" s="15"/>
      <c r="AL19" s="12"/>
      <c r="AM19" s="12"/>
      <c r="AN19" s="12"/>
      <c r="AO19" s="12"/>
      <c r="AP19" s="12"/>
      <c r="AQ19" s="12"/>
      <c r="AR19" s="16"/>
    </row>
    <row r="20" spans="1:44">
      <c r="A20" s="84"/>
      <c r="B20" s="85"/>
      <c r="C20" s="93"/>
      <c r="D20" s="87"/>
      <c r="E20" s="11" t="s">
        <v>41</v>
      </c>
      <c r="F20" s="12"/>
      <c r="G20" s="12"/>
      <c r="H20" s="12"/>
      <c r="I20" s="12"/>
      <c r="J20" s="12"/>
      <c r="K20" s="12"/>
      <c r="L20" s="37"/>
      <c r="M20" s="12"/>
      <c r="N20" s="12"/>
      <c r="O20" s="12"/>
      <c r="P20" s="12"/>
      <c r="Q20" s="12"/>
      <c r="R20" s="12">
        <v>16</v>
      </c>
      <c r="S20" s="12">
        <v>482</v>
      </c>
      <c r="T20" s="12">
        <v>99</v>
      </c>
      <c r="U20" s="12">
        <v>1241</v>
      </c>
      <c r="V20" s="12">
        <v>3</v>
      </c>
      <c r="W20" s="14">
        <v>64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4"/>
      <c r="AK20" s="15"/>
      <c r="AL20" s="12"/>
      <c r="AM20" s="12"/>
      <c r="AN20" s="12"/>
      <c r="AO20" s="12"/>
      <c r="AP20" s="12"/>
      <c r="AQ20" s="12"/>
      <c r="AR20" s="16"/>
    </row>
    <row r="21" spans="1:44">
      <c r="A21" s="17"/>
      <c r="B21" s="18"/>
      <c r="C21" s="19"/>
      <c r="D21" s="57">
        <f>SUM(J21+P21+V21+AC21+AI21)</f>
        <v>169</v>
      </c>
      <c r="E21" s="57">
        <f>SUM(K21+Q21+W21+AD21+AJ21)</f>
        <v>2813</v>
      </c>
      <c r="F21" s="21"/>
      <c r="G21" s="20"/>
      <c r="H21" s="20"/>
      <c r="I21" s="20"/>
      <c r="J21" s="57">
        <f>SUM(F19+F20+H19+H20+J19+J20)</f>
        <v>0</v>
      </c>
      <c r="K21" s="58">
        <f>SUM(G19+G20+I19+I20+K19+K20)</f>
        <v>0</v>
      </c>
      <c r="L21" s="20"/>
      <c r="M21" s="20"/>
      <c r="N21" s="20"/>
      <c r="O21" s="20"/>
      <c r="P21" s="57">
        <f>SUM(L19+L20+N19+N20+P19+P20)</f>
        <v>0</v>
      </c>
      <c r="Q21" s="57">
        <f>SUM(M19+M20+O19+O20+Q19+Q20)</f>
        <v>0</v>
      </c>
      <c r="R21" s="21"/>
      <c r="S21" s="20"/>
      <c r="T21" s="20"/>
      <c r="U21" s="20"/>
      <c r="V21" s="57">
        <f>SUM(R19+R20+T19+T20+V19+V20)</f>
        <v>169</v>
      </c>
      <c r="W21" s="57">
        <f>SUM(S19+S20+U19+U20+W19+W20)</f>
        <v>2813</v>
      </c>
      <c r="X21" s="21"/>
      <c r="Y21" s="20"/>
      <c r="Z21" s="20"/>
      <c r="AA21" s="20"/>
      <c r="AB21" s="20"/>
      <c r="AC21" s="57">
        <f>SUM(Y19+Y20+AA19+AA20+AC19+AC20)</f>
        <v>0</v>
      </c>
      <c r="AD21" s="57">
        <f>SUM(Z19+Z20+AB19+AB20+AD19+AD20)</f>
        <v>0</v>
      </c>
      <c r="AE21" s="21"/>
      <c r="AF21" s="20"/>
      <c r="AG21" s="20"/>
      <c r="AH21" s="20"/>
      <c r="AI21" s="57">
        <f>SUM(AE19+AE20+AG19+AG20+AI19+AI20)</f>
        <v>0</v>
      </c>
      <c r="AJ21" s="57">
        <f>SUM(AF19+AF20+AH19+AH20+AJ19+AJ20)</f>
        <v>0</v>
      </c>
      <c r="AK21" s="15"/>
      <c r="AL21" s="12"/>
      <c r="AM21" s="12"/>
      <c r="AN21" s="12"/>
      <c r="AO21" s="12"/>
      <c r="AP21" s="12"/>
      <c r="AQ21" s="12"/>
      <c r="AR21" s="16"/>
    </row>
    <row r="22" spans="1:44">
      <c r="A22" s="24"/>
      <c r="B22" s="25"/>
      <c r="C22" s="26"/>
      <c r="D22" s="27"/>
      <c r="E22" s="27"/>
      <c r="F22" s="28"/>
      <c r="G22" s="29"/>
      <c r="H22" s="29"/>
      <c r="I22" s="29"/>
      <c r="J22" s="59"/>
      <c r="K22" s="61">
        <f>SUM(K21/E21)</f>
        <v>0</v>
      </c>
      <c r="L22" s="30"/>
      <c r="M22" s="29"/>
      <c r="N22" s="29"/>
      <c r="O22" s="29"/>
      <c r="P22" s="59"/>
      <c r="Q22" s="62">
        <f>SUM(Q21/E21)</f>
        <v>0</v>
      </c>
      <c r="R22" s="28"/>
      <c r="S22" s="29"/>
      <c r="T22" s="29"/>
      <c r="U22" s="29"/>
      <c r="V22" s="59"/>
      <c r="W22" s="62">
        <f>SUM(W21/E21)</f>
        <v>1</v>
      </c>
      <c r="X22" s="32"/>
      <c r="Y22" s="30"/>
      <c r="Z22" s="29"/>
      <c r="AA22" s="29"/>
      <c r="AB22" s="29"/>
      <c r="AC22" s="59"/>
      <c r="AD22" s="62">
        <f>SUM(AD21/E21)</f>
        <v>0</v>
      </c>
      <c r="AE22" s="32"/>
      <c r="AF22" s="31"/>
      <c r="AG22" s="29"/>
      <c r="AH22" s="29"/>
      <c r="AI22" s="59"/>
      <c r="AJ22" s="62">
        <f>SUM(AJ21/E21)</f>
        <v>0</v>
      </c>
      <c r="AK22" s="15"/>
      <c r="AL22" s="12"/>
      <c r="AM22" s="12"/>
      <c r="AN22" s="12"/>
      <c r="AO22" s="12"/>
      <c r="AP22" s="12"/>
      <c r="AQ22" s="12"/>
      <c r="AR22" s="16"/>
    </row>
    <row r="23" spans="1:44">
      <c r="A23" s="35">
        <v>8</v>
      </c>
      <c r="B23" s="36" t="s">
        <v>78</v>
      </c>
      <c r="C23" s="40" t="s">
        <v>14</v>
      </c>
      <c r="D23" s="10" t="s">
        <v>68</v>
      </c>
      <c r="E23" s="11" t="s">
        <v>77</v>
      </c>
      <c r="F23" s="12"/>
      <c r="G23" s="12"/>
      <c r="H23" s="12"/>
      <c r="I23" s="12"/>
      <c r="J23" s="12"/>
      <c r="K23" s="12"/>
      <c r="L23" s="37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4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4"/>
      <c r="AK23" s="15"/>
      <c r="AL23" s="12"/>
      <c r="AM23" s="12"/>
      <c r="AN23" s="12"/>
      <c r="AO23" s="12"/>
      <c r="AP23" s="12"/>
      <c r="AQ23" s="12"/>
      <c r="AR23" s="38" t="s">
        <v>43</v>
      </c>
    </row>
    <row r="24" spans="1:44">
      <c r="A24" s="35">
        <v>9</v>
      </c>
      <c r="B24" s="36" t="s">
        <v>78</v>
      </c>
      <c r="C24" s="40" t="s">
        <v>15</v>
      </c>
      <c r="D24" s="10" t="s">
        <v>12</v>
      </c>
      <c r="E24" s="11" t="s">
        <v>41</v>
      </c>
      <c r="F24" s="12">
        <v>1</v>
      </c>
      <c r="G24" s="12">
        <v>23</v>
      </c>
      <c r="H24" s="12"/>
      <c r="I24" s="12"/>
      <c r="J24" s="12"/>
      <c r="K24" s="12"/>
      <c r="L24" s="37"/>
      <c r="M24" s="12"/>
      <c r="N24" s="12"/>
      <c r="O24" s="12"/>
      <c r="P24" s="12"/>
      <c r="Q24" s="12"/>
      <c r="R24" s="12"/>
      <c r="S24" s="12"/>
      <c r="T24" s="12">
        <v>24</v>
      </c>
      <c r="U24" s="12">
        <v>230</v>
      </c>
      <c r="V24" s="12"/>
      <c r="W24" s="14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4"/>
      <c r="AK24" s="15"/>
      <c r="AL24" s="12"/>
      <c r="AM24" s="12"/>
      <c r="AN24" s="12"/>
      <c r="AO24" s="12"/>
      <c r="AP24" s="12"/>
      <c r="AQ24" s="12"/>
      <c r="AR24" s="16"/>
    </row>
    <row r="25" spans="1:44">
      <c r="A25" s="17"/>
      <c r="B25" s="18"/>
      <c r="C25" s="19"/>
      <c r="D25" s="57">
        <f>SUM(J25+P25+V25+AC25+AI25)</f>
        <v>25</v>
      </c>
      <c r="E25" s="57">
        <f>SUM(K25+Q25+W25+AD25+AJ25)</f>
        <v>253</v>
      </c>
      <c r="F25" s="21"/>
      <c r="G25" s="20"/>
      <c r="H25" s="20"/>
      <c r="I25" s="20"/>
      <c r="J25" s="57">
        <f>SUM(F24+H24+J24)</f>
        <v>1</v>
      </c>
      <c r="K25" s="58">
        <f>SUM(G24+I24+K24)</f>
        <v>23</v>
      </c>
      <c r="L25" s="20"/>
      <c r="M25" s="20"/>
      <c r="N25" s="20"/>
      <c r="O25" s="20"/>
      <c r="P25" s="57">
        <f>SUM(L24+N24+P24)</f>
        <v>0</v>
      </c>
      <c r="Q25" s="57">
        <f>SUM(M24+O24+Q24)</f>
        <v>0</v>
      </c>
      <c r="R25" s="21"/>
      <c r="S25" s="20"/>
      <c r="T25" s="20"/>
      <c r="U25" s="20"/>
      <c r="V25" s="57">
        <f>SUM(R24+T24+V24)</f>
        <v>24</v>
      </c>
      <c r="W25" s="57">
        <f>SUM(S24+U24+W24)</f>
        <v>230</v>
      </c>
      <c r="X25" s="21"/>
      <c r="Y25" s="20"/>
      <c r="Z25" s="20"/>
      <c r="AA25" s="20"/>
      <c r="AB25" s="20"/>
      <c r="AC25" s="57">
        <f>SUM(Y24+AA24+AC24)</f>
        <v>0</v>
      </c>
      <c r="AD25" s="57">
        <f>SUM(Z24+AB24+AD24)</f>
        <v>0</v>
      </c>
      <c r="AE25" s="21"/>
      <c r="AF25" s="20"/>
      <c r="AG25" s="20"/>
      <c r="AH25" s="20"/>
      <c r="AI25" s="57">
        <f>SUM(AE24+AG24+AI24)</f>
        <v>0</v>
      </c>
      <c r="AJ25" s="57">
        <f>SUM(AF24+AH24+AJ24)</f>
        <v>0</v>
      </c>
      <c r="AK25" s="15"/>
      <c r="AL25" s="12"/>
      <c r="AM25" s="12"/>
      <c r="AN25" s="12"/>
      <c r="AO25" s="12"/>
      <c r="AP25" s="12"/>
      <c r="AQ25" s="12"/>
      <c r="AR25" s="16"/>
    </row>
    <row r="26" spans="1:44">
      <c r="A26" s="24"/>
      <c r="B26" s="25"/>
      <c r="C26" s="26"/>
      <c r="D26" s="27"/>
      <c r="E26" s="27"/>
      <c r="F26" s="28"/>
      <c r="G26" s="29"/>
      <c r="H26" s="29"/>
      <c r="I26" s="29"/>
      <c r="J26" s="59"/>
      <c r="K26" s="61">
        <f>SUM(K25/E25)</f>
        <v>9.0909090909090912E-2</v>
      </c>
      <c r="L26" s="30"/>
      <c r="M26" s="29"/>
      <c r="N26" s="29"/>
      <c r="O26" s="29"/>
      <c r="P26" s="59"/>
      <c r="Q26" s="62">
        <f>SUM(Q25/E25)</f>
        <v>0</v>
      </c>
      <c r="R26" s="28"/>
      <c r="S26" s="29"/>
      <c r="T26" s="29"/>
      <c r="U26" s="29"/>
      <c r="V26" s="59"/>
      <c r="W26" s="62">
        <f>SUM(W25/E25)</f>
        <v>0.90909090909090906</v>
      </c>
      <c r="X26" s="32"/>
      <c r="Y26" s="30"/>
      <c r="Z26" s="29"/>
      <c r="AA26" s="29"/>
      <c r="AB26" s="29"/>
      <c r="AC26" s="59"/>
      <c r="AD26" s="62">
        <f>SUM(AD25/E25)</f>
        <v>0</v>
      </c>
      <c r="AE26" s="32"/>
      <c r="AF26" s="31"/>
      <c r="AG26" s="29"/>
      <c r="AH26" s="29"/>
      <c r="AI26" s="59"/>
      <c r="AJ26" s="62">
        <f>SUM(AJ25/E25)</f>
        <v>0</v>
      </c>
      <c r="AK26" s="15"/>
      <c r="AL26" s="12"/>
      <c r="AM26" s="12"/>
      <c r="AN26" s="12"/>
      <c r="AO26" s="12"/>
      <c r="AP26" s="12"/>
      <c r="AQ26" s="12"/>
      <c r="AR26" s="16"/>
    </row>
    <row r="27" spans="1:44">
      <c r="A27" s="35">
        <v>10</v>
      </c>
      <c r="B27" s="36" t="s">
        <v>78</v>
      </c>
      <c r="C27" s="40" t="s">
        <v>16</v>
      </c>
      <c r="D27" s="10" t="s">
        <v>12</v>
      </c>
      <c r="E27" s="11" t="s">
        <v>41</v>
      </c>
      <c r="F27" s="12">
        <v>5</v>
      </c>
      <c r="G27" s="12">
        <v>209</v>
      </c>
      <c r="H27" s="12">
        <v>10</v>
      </c>
      <c r="I27" s="12">
        <v>161</v>
      </c>
      <c r="J27" s="12"/>
      <c r="K27" s="12"/>
      <c r="L27" s="37"/>
      <c r="M27" s="12"/>
      <c r="N27" s="12"/>
      <c r="O27" s="12"/>
      <c r="P27" s="12"/>
      <c r="Q27" s="12"/>
      <c r="R27" s="12">
        <v>26</v>
      </c>
      <c r="S27" s="12">
        <v>1143</v>
      </c>
      <c r="T27" s="12">
        <v>135</v>
      </c>
      <c r="U27" s="12">
        <v>1568</v>
      </c>
      <c r="V27" s="12">
        <v>3</v>
      </c>
      <c r="W27" s="14">
        <v>57</v>
      </c>
      <c r="X27" s="12" t="s">
        <v>46</v>
      </c>
      <c r="Y27" s="12"/>
      <c r="Z27" s="12"/>
      <c r="AA27" s="12">
        <v>1</v>
      </c>
      <c r="AB27" s="12">
        <v>41</v>
      </c>
      <c r="AC27" s="12"/>
      <c r="AD27" s="12"/>
      <c r="AE27" s="12"/>
      <c r="AF27" s="12"/>
      <c r="AG27" s="12"/>
      <c r="AH27" s="12"/>
      <c r="AI27" s="12"/>
      <c r="AJ27" s="14"/>
      <c r="AK27" s="15"/>
      <c r="AL27" s="12"/>
      <c r="AM27" s="12"/>
      <c r="AN27" s="12"/>
      <c r="AO27" s="12"/>
      <c r="AP27" s="12"/>
      <c r="AQ27" s="12"/>
      <c r="AR27" s="16"/>
    </row>
    <row r="28" spans="1:44">
      <c r="A28" s="17"/>
      <c r="B28" s="18"/>
      <c r="C28" s="19"/>
      <c r="D28" s="57">
        <f>SUM(J28+P28+V28+AC28+AI28)</f>
        <v>180</v>
      </c>
      <c r="E28" s="57">
        <f>SUM(K28+Q28+W28+AD28+AJ28)</f>
        <v>3179</v>
      </c>
      <c r="F28" s="21"/>
      <c r="G28" s="20"/>
      <c r="H28" s="20"/>
      <c r="I28" s="20"/>
      <c r="J28" s="57">
        <f>SUM(F27+H27+J27)</f>
        <v>15</v>
      </c>
      <c r="K28" s="58">
        <f>SUM(G27+I27+K27)</f>
        <v>370</v>
      </c>
      <c r="L28" s="20"/>
      <c r="M28" s="20"/>
      <c r="N28" s="20"/>
      <c r="O28" s="20"/>
      <c r="P28" s="57">
        <f>SUM(L27+N27+P27)</f>
        <v>0</v>
      </c>
      <c r="Q28" s="57">
        <f>SUM(M27+O27+Q27)</f>
        <v>0</v>
      </c>
      <c r="R28" s="21"/>
      <c r="S28" s="20"/>
      <c r="T28" s="20"/>
      <c r="U28" s="20"/>
      <c r="V28" s="57">
        <f>SUM(R27+T27+V27)</f>
        <v>164</v>
      </c>
      <c r="W28" s="57">
        <f>SUM(S27+U27+W27)</f>
        <v>2768</v>
      </c>
      <c r="X28" s="21"/>
      <c r="Y28" s="20"/>
      <c r="Z28" s="20"/>
      <c r="AA28" s="20"/>
      <c r="AB28" s="20"/>
      <c r="AC28" s="57">
        <f>SUM(Y27+AA27+AC27)</f>
        <v>1</v>
      </c>
      <c r="AD28" s="57">
        <f>SUM(Z27+AB27+AD27)</f>
        <v>41</v>
      </c>
      <c r="AE28" s="21"/>
      <c r="AF28" s="20"/>
      <c r="AG28" s="20"/>
      <c r="AH28" s="20"/>
      <c r="AI28" s="57">
        <f>SUM(AE27+AG27+AI27)</f>
        <v>0</v>
      </c>
      <c r="AJ28" s="57">
        <f>SUM(AF27+AH27+AJ27)</f>
        <v>0</v>
      </c>
      <c r="AK28" s="15"/>
      <c r="AL28" s="12"/>
      <c r="AM28" s="12"/>
      <c r="AN28" s="12"/>
      <c r="AO28" s="12"/>
      <c r="AP28" s="12"/>
      <c r="AQ28" s="12"/>
      <c r="AR28" s="16"/>
    </row>
    <row r="29" spans="1:44">
      <c r="A29" s="24"/>
      <c r="B29" s="25"/>
      <c r="C29" s="26"/>
      <c r="D29" s="27"/>
      <c r="E29" s="27"/>
      <c r="F29" s="28"/>
      <c r="G29" s="29"/>
      <c r="H29" s="29"/>
      <c r="I29" s="29"/>
      <c r="J29" s="59"/>
      <c r="K29" s="60">
        <f>SUM(K28/E28)</f>
        <v>0.11638880150990878</v>
      </c>
      <c r="L29" s="30"/>
      <c r="M29" s="29"/>
      <c r="N29" s="29"/>
      <c r="O29" s="29"/>
      <c r="P29" s="59"/>
      <c r="Q29" s="62">
        <f>SUM(Q28/E28)</f>
        <v>0</v>
      </c>
      <c r="R29" s="28"/>
      <c r="S29" s="29"/>
      <c r="T29" s="29"/>
      <c r="U29" s="29"/>
      <c r="V29" s="59"/>
      <c r="W29" s="63">
        <f>SUM(W28/E28)</f>
        <v>0.87071406102547966</v>
      </c>
      <c r="X29" s="32"/>
      <c r="Y29" s="30"/>
      <c r="Z29" s="29"/>
      <c r="AA29" s="29"/>
      <c r="AB29" s="29"/>
      <c r="AC29" s="59"/>
      <c r="AD29" s="63">
        <f>SUM(AD28/E28)</f>
        <v>1.2897137464611514E-2</v>
      </c>
      <c r="AE29" s="32"/>
      <c r="AF29" s="31"/>
      <c r="AG29" s="29"/>
      <c r="AH29" s="29"/>
      <c r="AI29" s="59"/>
      <c r="AJ29" s="62">
        <f>SUM(AJ28/E28)</f>
        <v>0</v>
      </c>
      <c r="AK29" s="15"/>
      <c r="AL29" s="12"/>
      <c r="AM29" s="12"/>
      <c r="AN29" s="12"/>
      <c r="AO29" s="12"/>
      <c r="AP29" s="12"/>
      <c r="AQ29" s="12"/>
      <c r="AR29" s="16"/>
    </row>
    <row r="30" spans="1:44">
      <c r="A30" s="35">
        <v>11</v>
      </c>
      <c r="B30" s="36" t="s">
        <v>78</v>
      </c>
      <c r="C30" s="40" t="s">
        <v>17</v>
      </c>
      <c r="D30" s="10" t="s">
        <v>12</v>
      </c>
      <c r="E30" s="11" t="s">
        <v>41</v>
      </c>
      <c r="F30" s="12"/>
      <c r="G30" s="12"/>
      <c r="H30" s="12">
        <v>10</v>
      </c>
      <c r="I30" s="12">
        <v>154</v>
      </c>
      <c r="J30" s="12"/>
      <c r="K30" s="12"/>
      <c r="L30" s="37"/>
      <c r="M30" s="12"/>
      <c r="N30" s="12"/>
      <c r="O30" s="12"/>
      <c r="P30" s="12"/>
      <c r="Q30" s="12"/>
      <c r="R30" s="12">
        <v>13</v>
      </c>
      <c r="S30" s="12">
        <v>381</v>
      </c>
      <c r="T30" s="12">
        <v>124</v>
      </c>
      <c r="U30" s="12">
        <v>2069</v>
      </c>
      <c r="V30" s="12">
        <v>3</v>
      </c>
      <c r="W30" s="14">
        <v>30</v>
      </c>
      <c r="X30" s="12"/>
      <c r="Y30" s="12"/>
      <c r="Z30" s="12"/>
      <c r="AA30" s="12"/>
      <c r="AB30" s="12"/>
      <c r="AC30" s="12"/>
      <c r="AD30" s="12"/>
      <c r="AE30" s="12">
        <v>2</v>
      </c>
      <c r="AF30" s="12">
        <v>64</v>
      </c>
      <c r="AG30" s="12">
        <v>8</v>
      </c>
      <c r="AH30" s="12">
        <v>89</v>
      </c>
      <c r="AI30" s="12"/>
      <c r="AJ30" s="14"/>
      <c r="AK30" s="15"/>
      <c r="AL30" s="12"/>
      <c r="AM30" s="12"/>
      <c r="AN30" s="12"/>
      <c r="AO30" s="12"/>
      <c r="AP30" s="12"/>
      <c r="AQ30" s="12"/>
      <c r="AR30" s="16"/>
    </row>
    <row r="31" spans="1:44">
      <c r="A31" s="17"/>
      <c r="B31" s="18"/>
      <c r="C31" s="19"/>
      <c r="D31" s="57">
        <f>SUM(J31+P31+V31+AC31+AI31)</f>
        <v>160</v>
      </c>
      <c r="E31" s="57">
        <f>SUM(K31+Q31+W31+AD31+AJ31)</f>
        <v>2787</v>
      </c>
      <c r="F31" s="21"/>
      <c r="G31" s="20"/>
      <c r="H31" s="20"/>
      <c r="I31" s="20"/>
      <c r="J31" s="57">
        <f>SUM(F30+H30+J30)</f>
        <v>10</v>
      </c>
      <c r="K31" s="58">
        <f>SUM(G30+I30+K30)</f>
        <v>154</v>
      </c>
      <c r="L31" s="20"/>
      <c r="M31" s="20"/>
      <c r="N31" s="20"/>
      <c r="O31" s="20"/>
      <c r="P31" s="57">
        <f>SUM(L30+N30+P30)</f>
        <v>0</v>
      </c>
      <c r="Q31" s="57">
        <f>SUM(M30+O30+Q30)</f>
        <v>0</v>
      </c>
      <c r="R31" s="21"/>
      <c r="S31" s="20"/>
      <c r="T31" s="20"/>
      <c r="U31" s="20"/>
      <c r="V31" s="57">
        <f>SUM(R30+T30+V30)</f>
        <v>140</v>
      </c>
      <c r="W31" s="57">
        <f>SUM(S30+U30+W30)</f>
        <v>2480</v>
      </c>
      <c r="X31" s="21"/>
      <c r="Y31" s="20"/>
      <c r="Z31" s="20"/>
      <c r="AA31" s="20"/>
      <c r="AB31" s="20"/>
      <c r="AC31" s="57">
        <f>SUM(Y30+AA30+AC30)</f>
        <v>0</v>
      </c>
      <c r="AD31" s="57">
        <f>SUM(Z30+AB30+AD30)</f>
        <v>0</v>
      </c>
      <c r="AE31" s="21"/>
      <c r="AF31" s="20"/>
      <c r="AG31" s="20"/>
      <c r="AH31" s="20"/>
      <c r="AI31" s="57">
        <f>SUM(AE30+AG30+AI30)</f>
        <v>10</v>
      </c>
      <c r="AJ31" s="57">
        <f>SUM(AF30+AH30+AJ30)</f>
        <v>153</v>
      </c>
      <c r="AK31" s="15"/>
      <c r="AL31" s="12"/>
      <c r="AM31" s="12"/>
      <c r="AN31" s="12"/>
      <c r="AO31" s="12"/>
      <c r="AP31" s="12"/>
      <c r="AQ31" s="12"/>
      <c r="AR31" s="16"/>
    </row>
    <row r="32" spans="1:44">
      <c r="A32" s="24"/>
      <c r="B32" s="25"/>
      <c r="C32" s="26"/>
      <c r="D32" s="27"/>
      <c r="E32" s="27"/>
      <c r="F32" s="28"/>
      <c r="G32" s="29"/>
      <c r="H32" s="29"/>
      <c r="I32" s="29"/>
      <c r="J32" s="59"/>
      <c r="K32" s="60">
        <f>SUM(K31/E31)</f>
        <v>5.5256548259777535E-2</v>
      </c>
      <c r="L32" s="30"/>
      <c r="M32" s="29"/>
      <c r="N32" s="29"/>
      <c r="O32" s="29"/>
      <c r="P32" s="59"/>
      <c r="Q32" s="62">
        <f>SUM(Q31/E31)</f>
        <v>0</v>
      </c>
      <c r="R32" s="28"/>
      <c r="S32" s="29"/>
      <c r="T32" s="29"/>
      <c r="U32" s="29"/>
      <c r="V32" s="59"/>
      <c r="W32" s="63">
        <f>SUM(W31/E31)</f>
        <v>0.88984571223537856</v>
      </c>
      <c r="X32" s="32"/>
      <c r="Y32" s="30"/>
      <c r="Z32" s="29"/>
      <c r="AA32" s="29"/>
      <c r="AB32" s="29"/>
      <c r="AC32" s="59"/>
      <c r="AD32" s="62">
        <f>SUM(AD31/E31)</f>
        <v>0</v>
      </c>
      <c r="AE32" s="32"/>
      <c r="AF32" s="31"/>
      <c r="AG32" s="29"/>
      <c r="AH32" s="29"/>
      <c r="AI32" s="59"/>
      <c r="AJ32" s="63">
        <f>SUM(AJ31/E31)</f>
        <v>5.4897739504843918E-2</v>
      </c>
      <c r="AK32" s="15"/>
      <c r="AL32" s="12"/>
      <c r="AM32" s="12"/>
      <c r="AN32" s="12"/>
      <c r="AO32" s="12"/>
      <c r="AP32" s="12"/>
      <c r="AQ32" s="12"/>
      <c r="AR32" s="16"/>
    </row>
    <row r="33" spans="1:44">
      <c r="A33" s="35">
        <v>12</v>
      </c>
      <c r="B33" s="36" t="s">
        <v>78</v>
      </c>
      <c r="C33" s="40" t="s">
        <v>18</v>
      </c>
      <c r="D33" s="10" t="s">
        <v>12</v>
      </c>
      <c r="E33" s="11" t="s">
        <v>41</v>
      </c>
      <c r="F33" s="12"/>
      <c r="G33" s="12"/>
      <c r="H33" s="12">
        <v>1</v>
      </c>
      <c r="I33" s="12">
        <v>16</v>
      </c>
      <c r="J33" s="12"/>
      <c r="K33" s="12"/>
      <c r="L33" s="37"/>
      <c r="M33" s="12"/>
      <c r="N33" s="12"/>
      <c r="O33" s="12"/>
      <c r="P33" s="12"/>
      <c r="Q33" s="12"/>
      <c r="R33" s="12">
        <v>11</v>
      </c>
      <c r="S33" s="12">
        <v>374</v>
      </c>
      <c r="T33" s="12">
        <v>118</v>
      </c>
      <c r="U33" s="12">
        <v>1788</v>
      </c>
      <c r="V33" s="12">
        <v>1</v>
      </c>
      <c r="W33" s="14">
        <v>11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4"/>
      <c r="AK33" s="15"/>
      <c r="AL33" s="12"/>
      <c r="AM33" s="12"/>
      <c r="AN33" s="12"/>
      <c r="AO33" s="12"/>
      <c r="AP33" s="12"/>
      <c r="AQ33" s="12"/>
      <c r="AR33" s="16"/>
    </row>
    <row r="34" spans="1:44">
      <c r="A34" s="17"/>
      <c r="B34" s="18"/>
      <c r="C34" s="19"/>
      <c r="D34" s="57">
        <f>SUM(J34+P34+V34+AC34+AI34)</f>
        <v>131</v>
      </c>
      <c r="E34" s="57">
        <f>SUM(K34+Q34+W34+AD34+AJ34)</f>
        <v>2189</v>
      </c>
      <c r="F34" s="21"/>
      <c r="G34" s="20"/>
      <c r="H34" s="20"/>
      <c r="I34" s="20"/>
      <c r="J34" s="57">
        <f>SUM(F33+H33+J33)</f>
        <v>1</v>
      </c>
      <c r="K34" s="58">
        <f>SUM(G33+I33+K33)</f>
        <v>16</v>
      </c>
      <c r="L34" s="20"/>
      <c r="M34" s="20"/>
      <c r="N34" s="20"/>
      <c r="O34" s="20"/>
      <c r="P34" s="57">
        <f>SUM(L33+N33+P33)</f>
        <v>0</v>
      </c>
      <c r="Q34" s="57">
        <f>SUM(M33+O33+Q33)</f>
        <v>0</v>
      </c>
      <c r="R34" s="21"/>
      <c r="S34" s="20"/>
      <c r="T34" s="20"/>
      <c r="U34" s="20"/>
      <c r="V34" s="57">
        <f>SUM(R33+T33+V33)</f>
        <v>130</v>
      </c>
      <c r="W34" s="57">
        <f>SUM(S33+U33+W33)</f>
        <v>2173</v>
      </c>
      <c r="X34" s="21"/>
      <c r="Y34" s="20"/>
      <c r="Z34" s="20"/>
      <c r="AA34" s="20"/>
      <c r="AB34" s="20"/>
      <c r="AC34" s="57">
        <f>SUM(Y33+AA33+AC33)</f>
        <v>0</v>
      </c>
      <c r="AD34" s="57">
        <f>SUM(Z33+AB33+AD33)</f>
        <v>0</v>
      </c>
      <c r="AE34" s="21"/>
      <c r="AF34" s="20"/>
      <c r="AG34" s="20"/>
      <c r="AH34" s="20"/>
      <c r="AI34" s="57">
        <f>SUM(AE33+AG33+AI33)</f>
        <v>0</v>
      </c>
      <c r="AJ34" s="57">
        <f>SUM(AF33+AH33+AJ33)</f>
        <v>0</v>
      </c>
      <c r="AK34" s="15"/>
      <c r="AL34" s="12"/>
      <c r="AM34" s="12"/>
      <c r="AN34" s="12"/>
      <c r="AO34" s="12"/>
      <c r="AP34" s="12"/>
      <c r="AQ34" s="12"/>
      <c r="AR34" s="16"/>
    </row>
    <row r="35" spans="1:44">
      <c r="A35" s="24"/>
      <c r="B35" s="25"/>
      <c r="C35" s="26"/>
      <c r="D35" s="27"/>
      <c r="E35" s="27"/>
      <c r="F35" s="28"/>
      <c r="G35" s="29"/>
      <c r="H35" s="29"/>
      <c r="I35" s="29"/>
      <c r="J35" s="59"/>
      <c r="K35" s="60">
        <f>SUM(K34/E34)</f>
        <v>7.3092736409319323E-3</v>
      </c>
      <c r="L35" s="30"/>
      <c r="M35" s="29"/>
      <c r="N35" s="29"/>
      <c r="O35" s="29"/>
      <c r="P35" s="59"/>
      <c r="Q35" s="62">
        <f>SUM(Q34/E34)</f>
        <v>0</v>
      </c>
      <c r="R35" s="28"/>
      <c r="S35" s="29"/>
      <c r="T35" s="29"/>
      <c r="U35" s="29"/>
      <c r="V35" s="59"/>
      <c r="W35" s="63">
        <f>SUM(W34/E34)</f>
        <v>0.99269072635906808</v>
      </c>
      <c r="X35" s="32"/>
      <c r="Y35" s="30"/>
      <c r="Z35" s="29"/>
      <c r="AA35" s="29"/>
      <c r="AB35" s="29"/>
      <c r="AC35" s="59"/>
      <c r="AD35" s="62">
        <f>SUM(AD34/E34)</f>
        <v>0</v>
      </c>
      <c r="AE35" s="32"/>
      <c r="AF35" s="31"/>
      <c r="AG35" s="29"/>
      <c r="AH35" s="29"/>
      <c r="AI35" s="59"/>
      <c r="AJ35" s="62">
        <f>SUM(AJ34/E34)</f>
        <v>0</v>
      </c>
      <c r="AK35" s="15"/>
      <c r="AL35" s="12"/>
      <c r="AM35" s="12"/>
      <c r="AN35" s="12"/>
      <c r="AO35" s="12"/>
      <c r="AP35" s="12"/>
      <c r="AQ35" s="12"/>
      <c r="AR35" s="16"/>
    </row>
    <row r="36" spans="1:44">
      <c r="A36" s="35">
        <v>13</v>
      </c>
      <c r="B36" s="36" t="s">
        <v>78</v>
      </c>
      <c r="C36" s="40" t="s">
        <v>19</v>
      </c>
      <c r="D36" s="10" t="s">
        <v>12</v>
      </c>
      <c r="E36" s="11" t="s">
        <v>41</v>
      </c>
      <c r="F36" s="12"/>
      <c r="G36" s="12"/>
      <c r="H36" s="12">
        <v>1</v>
      </c>
      <c r="I36" s="12">
        <v>24</v>
      </c>
      <c r="J36" s="12"/>
      <c r="K36" s="12"/>
      <c r="L36" s="37"/>
      <c r="M36" s="12"/>
      <c r="N36" s="12"/>
      <c r="O36" s="12"/>
      <c r="P36" s="12"/>
      <c r="Q36" s="12"/>
      <c r="R36" s="12">
        <v>23</v>
      </c>
      <c r="S36" s="12">
        <v>428</v>
      </c>
      <c r="T36" s="12">
        <v>200</v>
      </c>
      <c r="U36" s="12">
        <v>3235</v>
      </c>
      <c r="V36" s="12">
        <v>7</v>
      </c>
      <c r="W36" s="14">
        <v>129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4"/>
      <c r="AK36" s="15"/>
      <c r="AL36" s="12"/>
      <c r="AM36" s="12"/>
      <c r="AN36" s="12"/>
      <c r="AO36" s="12"/>
      <c r="AP36" s="12"/>
      <c r="AQ36" s="12"/>
      <c r="AR36" s="16"/>
    </row>
    <row r="37" spans="1:44">
      <c r="A37" s="17"/>
      <c r="B37" s="18"/>
      <c r="C37" s="19"/>
      <c r="D37" s="57">
        <f>SUM(J37+P37+V37+AC37+AI37)</f>
        <v>231</v>
      </c>
      <c r="E37" s="57">
        <f>SUM(K37+Q37+W37+AD37+AJ37)</f>
        <v>3816</v>
      </c>
      <c r="F37" s="21"/>
      <c r="G37" s="20"/>
      <c r="H37" s="20"/>
      <c r="I37" s="20"/>
      <c r="J37" s="57">
        <f>SUM(F36+H36+J36)</f>
        <v>1</v>
      </c>
      <c r="K37" s="58">
        <f>SUM(G36+I36+K36)</f>
        <v>24</v>
      </c>
      <c r="L37" s="20"/>
      <c r="M37" s="20"/>
      <c r="N37" s="20"/>
      <c r="O37" s="20"/>
      <c r="P37" s="57">
        <f>SUM(L36+N36+P36)</f>
        <v>0</v>
      </c>
      <c r="Q37" s="57">
        <f>SUM(M36+O36+Q36)</f>
        <v>0</v>
      </c>
      <c r="R37" s="21"/>
      <c r="S37" s="20"/>
      <c r="T37" s="20"/>
      <c r="U37" s="20"/>
      <c r="V37" s="57">
        <f>SUM(R36+T36+V36)</f>
        <v>230</v>
      </c>
      <c r="W37" s="57">
        <f>SUM(S36+U36+W36)</f>
        <v>3792</v>
      </c>
      <c r="X37" s="21"/>
      <c r="Y37" s="20"/>
      <c r="Z37" s="20"/>
      <c r="AA37" s="20"/>
      <c r="AB37" s="20"/>
      <c r="AC37" s="57">
        <f>SUM(Y36+AA36+AC36)</f>
        <v>0</v>
      </c>
      <c r="AD37" s="57">
        <f>SUM(Z36+AB36+AD36)</f>
        <v>0</v>
      </c>
      <c r="AE37" s="21"/>
      <c r="AF37" s="20"/>
      <c r="AG37" s="20"/>
      <c r="AH37" s="20"/>
      <c r="AI37" s="57">
        <f>SUM(AE36+AG36+AI36)</f>
        <v>0</v>
      </c>
      <c r="AJ37" s="57">
        <f>SUM(AF36+AH36+AJ36)</f>
        <v>0</v>
      </c>
      <c r="AK37" s="15"/>
      <c r="AL37" s="12"/>
      <c r="AM37" s="12"/>
      <c r="AN37" s="12"/>
      <c r="AO37" s="12"/>
      <c r="AP37" s="12"/>
      <c r="AQ37" s="12"/>
      <c r="AR37" s="16"/>
    </row>
    <row r="38" spans="1:44">
      <c r="A38" s="24"/>
      <c r="B38" s="25"/>
      <c r="C38" s="26"/>
      <c r="D38" s="27"/>
      <c r="E38" s="27"/>
      <c r="F38" s="28"/>
      <c r="G38" s="29"/>
      <c r="H38" s="29"/>
      <c r="I38" s="29"/>
      <c r="J38" s="59"/>
      <c r="K38" s="60">
        <f>SUM(K37/E37)</f>
        <v>6.2893081761006293E-3</v>
      </c>
      <c r="L38" s="30"/>
      <c r="M38" s="29"/>
      <c r="N38" s="29"/>
      <c r="O38" s="29"/>
      <c r="P38" s="59"/>
      <c r="Q38" s="62">
        <f>SUM(Q37/E37)</f>
        <v>0</v>
      </c>
      <c r="R38" s="28"/>
      <c r="S38" s="29"/>
      <c r="T38" s="29"/>
      <c r="U38" s="29"/>
      <c r="V38" s="59"/>
      <c r="W38" s="63">
        <f>SUM(W37/E37)</f>
        <v>0.99371069182389937</v>
      </c>
      <c r="X38" s="32"/>
      <c r="Y38" s="30"/>
      <c r="Z38" s="29"/>
      <c r="AA38" s="29"/>
      <c r="AB38" s="29"/>
      <c r="AC38" s="59"/>
      <c r="AD38" s="62">
        <f>SUM(AD37/E37)</f>
        <v>0</v>
      </c>
      <c r="AE38" s="32"/>
      <c r="AF38" s="31"/>
      <c r="AG38" s="29"/>
      <c r="AH38" s="29"/>
      <c r="AI38" s="59"/>
      <c r="AJ38" s="62">
        <f>SUM(AJ37/E37)</f>
        <v>0</v>
      </c>
      <c r="AK38" s="15"/>
      <c r="AL38" s="12"/>
      <c r="AM38" s="12"/>
      <c r="AN38" s="12"/>
      <c r="AO38" s="12"/>
      <c r="AP38" s="12"/>
      <c r="AQ38" s="12"/>
      <c r="AR38" s="16"/>
    </row>
    <row r="39" spans="1:44">
      <c r="A39" s="84">
        <v>14</v>
      </c>
      <c r="B39" s="85" t="s">
        <v>78</v>
      </c>
      <c r="C39" s="93" t="s">
        <v>20</v>
      </c>
      <c r="D39" s="87" t="s">
        <v>12</v>
      </c>
      <c r="E39" s="11" t="s">
        <v>42</v>
      </c>
      <c r="F39" s="12"/>
      <c r="G39" s="12"/>
      <c r="H39" s="12"/>
      <c r="I39" s="12"/>
      <c r="J39" s="12"/>
      <c r="K39" s="12"/>
      <c r="L39" s="37"/>
      <c r="M39" s="12"/>
      <c r="N39" s="12"/>
      <c r="O39" s="12"/>
      <c r="P39" s="12"/>
      <c r="Q39" s="12"/>
      <c r="R39" s="12">
        <v>10</v>
      </c>
      <c r="S39" s="12">
        <v>181</v>
      </c>
      <c r="T39" s="12">
        <v>44</v>
      </c>
      <c r="U39" s="12">
        <v>681</v>
      </c>
      <c r="V39" s="12"/>
      <c r="W39" s="14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4"/>
      <c r="AK39" s="15"/>
      <c r="AL39" s="12"/>
      <c r="AM39" s="12"/>
      <c r="AN39" s="12"/>
      <c r="AO39" s="12"/>
      <c r="AP39" s="12"/>
      <c r="AQ39" s="12"/>
      <c r="AR39" s="16"/>
    </row>
    <row r="40" spans="1:44">
      <c r="A40" s="84"/>
      <c r="B40" s="85"/>
      <c r="C40" s="93"/>
      <c r="D40" s="87"/>
      <c r="E40" s="11" t="s">
        <v>41</v>
      </c>
      <c r="F40" s="12"/>
      <c r="G40" s="12"/>
      <c r="H40" s="12"/>
      <c r="I40" s="12"/>
      <c r="J40" s="12"/>
      <c r="K40" s="12"/>
      <c r="L40" s="37"/>
      <c r="M40" s="12"/>
      <c r="N40" s="12"/>
      <c r="O40" s="12"/>
      <c r="P40" s="12"/>
      <c r="Q40" s="12"/>
      <c r="R40" s="12">
        <v>16</v>
      </c>
      <c r="S40" s="12">
        <v>234</v>
      </c>
      <c r="T40" s="12">
        <v>164</v>
      </c>
      <c r="U40" s="12">
        <v>2424</v>
      </c>
      <c r="V40" s="12">
        <v>2</v>
      </c>
      <c r="W40" s="14">
        <v>61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4"/>
      <c r="AK40" s="15"/>
      <c r="AL40" s="12"/>
      <c r="AM40" s="12"/>
      <c r="AN40" s="12"/>
      <c r="AO40" s="12"/>
      <c r="AP40" s="12"/>
      <c r="AQ40" s="12"/>
      <c r="AR40" s="16"/>
    </row>
    <row r="41" spans="1:44">
      <c r="A41" s="17"/>
      <c r="B41" s="18"/>
      <c r="C41" s="19"/>
      <c r="D41" s="57">
        <f>SUM(J41+P41+V41+AC41+AI41)</f>
        <v>236</v>
      </c>
      <c r="E41" s="57">
        <f>SUM(K41+Q41+W41+AD41+AJ41)</f>
        <v>3581</v>
      </c>
      <c r="F41" s="21"/>
      <c r="G41" s="20"/>
      <c r="H41" s="20"/>
      <c r="I41" s="20"/>
      <c r="J41" s="57">
        <f>SUM(F39+F40+H39+H40+J39+J40)</f>
        <v>0</v>
      </c>
      <c r="K41" s="58">
        <f>SUM(G39+G40+I39+I40+K39+K40)</f>
        <v>0</v>
      </c>
      <c r="L41" s="20"/>
      <c r="M41" s="20"/>
      <c r="N41" s="20"/>
      <c r="O41" s="20"/>
      <c r="P41" s="57">
        <f>SUM(L39+L40+N39+N40+P39+P40)</f>
        <v>0</v>
      </c>
      <c r="Q41" s="57">
        <f>SUM(M39+M40+O39+O40+Q39+Q40)</f>
        <v>0</v>
      </c>
      <c r="R41" s="21"/>
      <c r="S41" s="20"/>
      <c r="T41" s="20"/>
      <c r="U41" s="20"/>
      <c r="V41" s="57">
        <f>SUM(R39+R40+T39+T40+V39+V40)</f>
        <v>236</v>
      </c>
      <c r="W41" s="57">
        <f>SUM(S39+S40+U39+U40+W39+W40)</f>
        <v>3581</v>
      </c>
      <c r="X41" s="21"/>
      <c r="Y41" s="20"/>
      <c r="Z41" s="20"/>
      <c r="AA41" s="20"/>
      <c r="AB41" s="20"/>
      <c r="AC41" s="57">
        <f>SUM(Y39+Y40+AA39+AA40+AC39+AC40)</f>
        <v>0</v>
      </c>
      <c r="AD41" s="57">
        <f>SUM(Z39+Z40+AB39+AB40+AD39+AD40)</f>
        <v>0</v>
      </c>
      <c r="AE41" s="21"/>
      <c r="AF41" s="20"/>
      <c r="AG41" s="20"/>
      <c r="AH41" s="20"/>
      <c r="AI41" s="57">
        <f>SUM(AE39+AE40+AG39+AG40+AI39+AI40)</f>
        <v>0</v>
      </c>
      <c r="AJ41" s="57">
        <f>SUM(AF39+AF40+AH39+AH40+AJ39+AJ40)</f>
        <v>0</v>
      </c>
      <c r="AK41" s="15"/>
      <c r="AL41" s="12"/>
      <c r="AM41" s="12"/>
      <c r="AN41" s="12"/>
      <c r="AO41" s="12"/>
      <c r="AP41" s="12"/>
      <c r="AQ41" s="12"/>
      <c r="AR41" s="16"/>
    </row>
    <row r="42" spans="1:44">
      <c r="A42" s="24"/>
      <c r="B42" s="25"/>
      <c r="C42" s="26"/>
      <c r="D42" s="27"/>
      <c r="E42" s="27"/>
      <c r="F42" s="28"/>
      <c r="G42" s="29"/>
      <c r="H42" s="29"/>
      <c r="I42" s="29"/>
      <c r="J42" s="59"/>
      <c r="K42" s="61">
        <f>SUM(K41/E41)</f>
        <v>0</v>
      </c>
      <c r="L42" s="30"/>
      <c r="M42" s="29"/>
      <c r="N42" s="29"/>
      <c r="O42" s="29"/>
      <c r="P42" s="59"/>
      <c r="Q42" s="62">
        <f>SUM(Q41/E41)</f>
        <v>0</v>
      </c>
      <c r="R42" s="28"/>
      <c r="S42" s="29"/>
      <c r="T42" s="29"/>
      <c r="U42" s="29"/>
      <c r="V42" s="59"/>
      <c r="W42" s="62">
        <f>SUM(W41/E41)</f>
        <v>1</v>
      </c>
      <c r="X42" s="32"/>
      <c r="Y42" s="30"/>
      <c r="Z42" s="29"/>
      <c r="AA42" s="29"/>
      <c r="AB42" s="29"/>
      <c r="AC42" s="59"/>
      <c r="AD42" s="62">
        <f>SUM(AD41/E41)</f>
        <v>0</v>
      </c>
      <c r="AE42" s="32"/>
      <c r="AF42" s="31"/>
      <c r="AG42" s="29"/>
      <c r="AH42" s="29"/>
      <c r="AI42" s="59"/>
      <c r="AJ42" s="62">
        <f>SUM(AJ41/E41)</f>
        <v>0</v>
      </c>
      <c r="AK42" s="15"/>
      <c r="AL42" s="12"/>
      <c r="AM42" s="12"/>
      <c r="AN42" s="12"/>
      <c r="AO42" s="12"/>
      <c r="AP42" s="12"/>
      <c r="AQ42" s="12"/>
      <c r="AR42" s="16"/>
    </row>
    <row r="43" spans="1:44">
      <c r="A43" s="84">
        <v>15</v>
      </c>
      <c r="B43" s="85" t="s">
        <v>78</v>
      </c>
      <c r="C43" s="93" t="s">
        <v>21</v>
      </c>
      <c r="D43" s="87" t="s">
        <v>12</v>
      </c>
      <c r="E43" s="11" t="s">
        <v>42</v>
      </c>
      <c r="F43" s="12"/>
      <c r="G43" s="12"/>
      <c r="H43" s="12"/>
      <c r="I43" s="12"/>
      <c r="J43" s="12"/>
      <c r="K43" s="12"/>
      <c r="L43" s="37"/>
      <c r="M43" s="12"/>
      <c r="N43" s="12"/>
      <c r="O43" s="12"/>
      <c r="P43" s="12"/>
      <c r="Q43" s="12"/>
      <c r="R43" s="12"/>
      <c r="S43" s="12"/>
      <c r="T43" s="12">
        <v>3</v>
      </c>
      <c r="U43" s="12">
        <v>160</v>
      </c>
      <c r="V43" s="12"/>
      <c r="W43" s="14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4"/>
      <c r="AK43" s="15"/>
      <c r="AL43" s="12"/>
      <c r="AM43" s="12"/>
      <c r="AN43" s="12"/>
      <c r="AO43" s="12"/>
      <c r="AP43" s="12"/>
      <c r="AQ43" s="12"/>
      <c r="AR43" s="16"/>
    </row>
    <row r="44" spans="1:44">
      <c r="A44" s="84"/>
      <c r="B44" s="85"/>
      <c r="C44" s="93"/>
      <c r="D44" s="87"/>
      <c r="E44" s="11" t="s">
        <v>41</v>
      </c>
      <c r="F44" s="12"/>
      <c r="G44" s="12"/>
      <c r="H44" s="12"/>
      <c r="I44" s="12"/>
      <c r="J44" s="12"/>
      <c r="K44" s="12"/>
      <c r="L44" s="37"/>
      <c r="M44" s="12"/>
      <c r="N44" s="12"/>
      <c r="O44" s="12"/>
      <c r="P44" s="12"/>
      <c r="Q44" s="12"/>
      <c r="R44" s="12">
        <v>8</v>
      </c>
      <c r="S44" s="12">
        <v>542</v>
      </c>
      <c r="T44" s="12">
        <v>22</v>
      </c>
      <c r="U44" s="12">
        <v>697</v>
      </c>
      <c r="V44" s="12"/>
      <c r="W44" s="14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4"/>
      <c r="AK44" s="15"/>
      <c r="AL44" s="12"/>
      <c r="AM44" s="12"/>
      <c r="AN44" s="12"/>
      <c r="AO44" s="12"/>
      <c r="AP44" s="12"/>
      <c r="AQ44" s="12"/>
      <c r="AR44" s="16"/>
    </row>
    <row r="45" spans="1:44">
      <c r="A45" s="17"/>
      <c r="B45" s="18"/>
      <c r="C45" s="19"/>
      <c r="D45" s="57">
        <f>SUM(J45+P45+V45+AC45+AI45)</f>
        <v>33</v>
      </c>
      <c r="E45" s="57">
        <f>SUM(K45+Q45+W45+AD45+AJ45)</f>
        <v>1399</v>
      </c>
      <c r="F45" s="21"/>
      <c r="G45" s="20"/>
      <c r="H45" s="20"/>
      <c r="I45" s="20"/>
      <c r="J45" s="57">
        <f>SUM(F43+F44+H43+H44+J43+J44)</f>
        <v>0</v>
      </c>
      <c r="K45" s="58">
        <f>SUM(G43+G44+I43+I44+K43+K44)</f>
        <v>0</v>
      </c>
      <c r="L45" s="20"/>
      <c r="M45" s="20"/>
      <c r="N45" s="20"/>
      <c r="O45" s="20"/>
      <c r="P45" s="57">
        <f>SUM(L43+L44+N43+N44+P43+P44)</f>
        <v>0</v>
      </c>
      <c r="Q45" s="57">
        <f>SUM(M43+M44+O43+O44+Q43+Q44)</f>
        <v>0</v>
      </c>
      <c r="R45" s="21"/>
      <c r="S45" s="20"/>
      <c r="T45" s="20"/>
      <c r="U45" s="20"/>
      <c r="V45" s="57">
        <f>SUM(R43+R44+T43+T44+V43+V44)</f>
        <v>33</v>
      </c>
      <c r="W45" s="57">
        <f>SUM(S43+S44+U43+U44+W43+W44)</f>
        <v>1399</v>
      </c>
      <c r="X45" s="21"/>
      <c r="Y45" s="20"/>
      <c r="Z45" s="20"/>
      <c r="AA45" s="20"/>
      <c r="AB45" s="20"/>
      <c r="AC45" s="57">
        <f>SUM(Y43+Y44+AA43+AA44+AC43+AC44)</f>
        <v>0</v>
      </c>
      <c r="AD45" s="57">
        <f>SUM(Z43+Z44+AB43+AB44+AD43+AD44)</f>
        <v>0</v>
      </c>
      <c r="AE45" s="21"/>
      <c r="AF45" s="20"/>
      <c r="AG45" s="20"/>
      <c r="AH45" s="20"/>
      <c r="AI45" s="57">
        <f>SUM(AE43+AE44+AG43+AG44+AI43+AI44)</f>
        <v>0</v>
      </c>
      <c r="AJ45" s="57">
        <f>SUM(AF43+AF44+AH43+AH44+AJ43+AJ44)</f>
        <v>0</v>
      </c>
      <c r="AK45" s="15"/>
      <c r="AL45" s="12"/>
      <c r="AM45" s="12"/>
      <c r="AN45" s="12"/>
      <c r="AO45" s="12"/>
      <c r="AP45" s="12"/>
      <c r="AQ45" s="12"/>
      <c r="AR45" s="16"/>
    </row>
    <row r="46" spans="1:44">
      <c r="A46" s="24"/>
      <c r="B46" s="25"/>
      <c r="C46" s="26"/>
      <c r="D46" s="27"/>
      <c r="E46" s="27"/>
      <c r="F46" s="28"/>
      <c r="G46" s="29"/>
      <c r="H46" s="29"/>
      <c r="I46" s="29"/>
      <c r="J46" s="59"/>
      <c r="K46" s="61">
        <f>SUM(K45/E45)</f>
        <v>0</v>
      </c>
      <c r="L46" s="30"/>
      <c r="M46" s="29"/>
      <c r="N46" s="29"/>
      <c r="O46" s="29"/>
      <c r="P46" s="59"/>
      <c r="Q46" s="62">
        <f>SUM(Q45/E45)</f>
        <v>0</v>
      </c>
      <c r="R46" s="28"/>
      <c r="S46" s="29"/>
      <c r="T46" s="29"/>
      <c r="U46" s="29"/>
      <c r="V46" s="59"/>
      <c r="W46" s="62">
        <f>SUM(W45/E45)</f>
        <v>1</v>
      </c>
      <c r="X46" s="32"/>
      <c r="Y46" s="30"/>
      <c r="Z46" s="29"/>
      <c r="AA46" s="29"/>
      <c r="AB46" s="29"/>
      <c r="AC46" s="59"/>
      <c r="AD46" s="62">
        <f>SUM(AD45/E45)</f>
        <v>0</v>
      </c>
      <c r="AE46" s="32"/>
      <c r="AF46" s="31"/>
      <c r="AG46" s="29"/>
      <c r="AH46" s="29"/>
      <c r="AI46" s="59"/>
      <c r="AJ46" s="62">
        <f>SUM(AJ45/E45)</f>
        <v>0</v>
      </c>
      <c r="AK46" s="15"/>
      <c r="AL46" s="12"/>
      <c r="AM46" s="12"/>
      <c r="AN46" s="12"/>
      <c r="AO46" s="12"/>
      <c r="AP46" s="12"/>
      <c r="AQ46" s="12"/>
      <c r="AR46" s="16"/>
    </row>
    <row r="47" spans="1:44">
      <c r="A47" s="84">
        <v>16</v>
      </c>
      <c r="B47" s="85" t="s">
        <v>78</v>
      </c>
      <c r="C47" s="93" t="s">
        <v>22</v>
      </c>
      <c r="D47" s="87" t="s">
        <v>12</v>
      </c>
      <c r="E47" s="11" t="s">
        <v>42</v>
      </c>
      <c r="F47" s="12"/>
      <c r="G47" s="12"/>
      <c r="H47" s="12"/>
      <c r="I47" s="12"/>
      <c r="J47" s="12"/>
      <c r="K47" s="12"/>
      <c r="L47" s="37"/>
      <c r="M47" s="12"/>
      <c r="N47" s="12"/>
      <c r="O47" s="12"/>
      <c r="P47" s="12"/>
      <c r="Q47" s="12"/>
      <c r="R47" s="12">
        <v>1</v>
      </c>
      <c r="S47" s="12">
        <v>21</v>
      </c>
      <c r="T47" s="12">
        <v>58</v>
      </c>
      <c r="U47" s="12">
        <v>1267</v>
      </c>
      <c r="V47" s="12"/>
      <c r="W47" s="14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4"/>
      <c r="AK47" s="15"/>
      <c r="AL47" s="12"/>
      <c r="AM47" s="12"/>
      <c r="AN47" s="12"/>
      <c r="AO47" s="12"/>
      <c r="AP47" s="12"/>
      <c r="AQ47" s="12"/>
      <c r="AR47" s="16"/>
    </row>
    <row r="48" spans="1:44">
      <c r="A48" s="84"/>
      <c r="B48" s="85"/>
      <c r="C48" s="93"/>
      <c r="D48" s="87"/>
      <c r="E48" s="11" t="s">
        <v>41</v>
      </c>
      <c r="F48" s="12">
        <v>1</v>
      </c>
      <c r="G48" s="12">
        <v>10</v>
      </c>
      <c r="H48" s="12">
        <v>5</v>
      </c>
      <c r="I48" s="12">
        <v>94</v>
      </c>
      <c r="J48" s="12"/>
      <c r="K48" s="12"/>
      <c r="L48" s="37"/>
      <c r="M48" s="12"/>
      <c r="N48" s="12"/>
      <c r="O48" s="12"/>
      <c r="P48" s="12"/>
      <c r="Q48" s="12"/>
      <c r="R48" s="12">
        <v>4</v>
      </c>
      <c r="S48" s="12">
        <v>32</v>
      </c>
      <c r="T48" s="12">
        <v>85</v>
      </c>
      <c r="U48" s="12">
        <v>2220</v>
      </c>
      <c r="V48" s="12">
        <v>2</v>
      </c>
      <c r="W48" s="14">
        <v>16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4"/>
      <c r="AK48" s="15"/>
      <c r="AL48" s="12"/>
      <c r="AM48" s="12"/>
      <c r="AN48" s="12"/>
      <c r="AO48" s="12"/>
      <c r="AP48" s="12"/>
      <c r="AQ48" s="12"/>
      <c r="AR48" s="16"/>
    </row>
    <row r="49" spans="1:44">
      <c r="A49" s="17"/>
      <c r="B49" s="18"/>
      <c r="C49" s="19"/>
      <c r="D49" s="57">
        <f>SUM(J49+P49+V49+AC49+AI49)</f>
        <v>156</v>
      </c>
      <c r="E49" s="57">
        <f>SUM(K49+Q49+W49+AD49+AJ49)</f>
        <v>3660</v>
      </c>
      <c r="F49" s="21"/>
      <c r="G49" s="20"/>
      <c r="H49" s="20"/>
      <c r="I49" s="20"/>
      <c r="J49" s="57">
        <f>SUM(F47+F48+H47+H48+J47+J48)</f>
        <v>6</v>
      </c>
      <c r="K49" s="58">
        <f>SUM(G47+G48+I47+I48+K47+K48)</f>
        <v>104</v>
      </c>
      <c r="L49" s="20"/>
      <c r="M49" s="20"/>
      <c r="N49" s="20"/>
      <c r="O49" s="20"/>
      <c r="P49" s="57">
        <f>SUM(L47+L48+N47+N48+P47+P48)</f>
        <v>0</v>
      </c>
      <c r="Q49" s="57">
        <f>SUM(M47+M48+O47+O48+Q47+Q48)</f>
        <v>0</v>
      </c>
      <c r="R49" s="21"/>
      <c r="S49" s="20"/>
      <c r="T49" s="20"/>
      <c r="U49" s="20"/>
      <c r="V49" s="57">
        <f>SUM(R47+R48+T47+T48+V47+V48)</f>
        <v>150</v>
      </c>
      <c r="W49" s="57">
        <f>SUM(S47+S48+U47+U48+W47+W48)</f>
        <v>3556</v>
      </c>
      <c r="X49" s="21"/>
      <c r="Y49" s="20"/>
      <c r="Z49" s="20"/>
      <c r="AA49" s="20"/>
      <c r="AB49" s="20"/>
      <c r="AC49" s="57">
        <f>SUM(Y47+Y48+AA47+AA48+AC47+AC48)</f>
        <v>0</v>
      </c>
      <c r="AD49" s="57">
        <f>SUM(Z47+Z48+AB47+AB48+AD47+AD48)</f>
        <v>0</v>
      </c>
      <c r="AE49" s="21"/>
      <c r="AF49" s="20"/>
      <c r="AG49" s="20"/>
      <c r="AH49" s="20"/>
      <c r="AI49" s="57">
        <f>SUM(AE47+AE48+AG47+AG48+AI47+AI48)</f>
        <v>0</v>
      </c>
      <c r="AJ49" s="57">
        <f>SUM(AF47+AF48+AH47+AH48+AJ47+AJ48)</f>
        <v>0</v>
      </c>
      <c r="AK49" s="15"/>
      <c r="AL49" s="12"/>
      <c r="AM49" s="12"/>
      <c r="AN49" s="12"/>
      <c r="AO49" s="12"/>
      <c r="AP49" s="12"/>
      <c r="AQ49" s="12"/>
      <c r="AR49" s="16"/>
    </row>
    <row r="50" spans="1:44">
      <c r="A50" s="24"/>
      <c r="B50" s="25"/>
      <c r="C50" s="26"/>
      <c r="D50" s="27"/>
      <c r="E50" s="27"/>
      <c r="F50" s="28"/>
      <c r="G50" s="29"/>
      <c r="H50" s="29"/>
      <c r="I50" s="29"/>
      <c r="J50" s="59"/>
      <c r="K50" s="60">
        <f>SUM(K49/E49)</f>
        <v>2.8415300546448089E-2</v>
      </c>
      <c r="L50" s="30"/>
      <c r="M50" s="29"/>
      <c r="N50" s="29"/>
      <c r="O50" s="29"/>
      <c r="P50" s="59"/>
      <c r="Q50" s="62">
        <f>SUM(Q49/E49)</f>
        <v>0</v>
      </c>
      <c r="R50" s="28"/>
      <c r="S50" s="29"/>
      <c r="T50" s="29"/>
      <c r="U50" s="29"/>
      <c r="V50" s="59"/>
      <c r="W50" s="63">
        <f>SUM(W49/E49)</f>
        <v>0.97158469945355186</v>
      </c>
      <c r="X50" s="32"/>
      <c r="Y50" s="30"/>
      <c r="Z50" s="29"/>
      <c r="AA50" s="29"/>
      <c r="AB50" s="29"/>
      <c r="AC50" s="59"/>
      <c r="AD50" s="62">
        <f>SUM(AD49/E49)</f>
        <v>0</v>
      </c>
      <c r="AE50" s="32"/>
      <c r="AF50" s="31"/>
      <c r="AG50" s="29"/>
      <c r="AH50" s="29"/>
      <c r="AI50" s="59"/>
      <c r="AJ50" s="62">
        <f>SUM(AJ49/E49)</f>
        <v>0</v>
      </c>
      <c r="AK50" s="15"/>
      <c r="AL50" s="12"/>
      <c r="AM50" s="12"/>
      <c r="AN50" s="12"/>
      <c r="AO50" s="12"/>
      <c r="AP50" s="12"/>
      <c r="AQ50" s="12"/>
      <c r="AR50" s="16"/>
    </row>
    <row r="51" spans="1:44">
      <c r="A51" s="84">
        <v>17</v>
      </c>
      <c r="B51" s="85" t="s">
        <v>78</v>
      </c>
      <c r="C51" s="93" t="s">
        <v>23</v>
      </c>
      <c r="D51" s="87" t="s">
        <v>12</v>
      </c>
      <c r="E51" s="11" t="s">
        <v>42</v>
      </c>
      <c r="F51" s="12"/>
      <c r="G51" s="12"/>
      <c r="H51" s="12"/>
      <c r="I51" s="12"/>
      <c r="J51" s="12"/>
      <c r="K51" s="12"/>
      <c r="L51" s="37"/>
      <c r="M51" s="12"/>
      <c r="N51" s="12"/>
      <c r="O51" s="12"/>
      <c r="P51" s="12"/>
      <c r="Q51" s="12"/>
      <c r="R51" s="12">
        <v>3</v>
      </c>
      <c r="S51" s="12">
        <v>190</v>
      </c>
      <c r="T51" s="12">
        <v>2</v>
      </c>
      <c r="U51" s="12">
        <v>43</v>
      </c>
      <c r="V51" s="12"/>
      <c r="W51" s="14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4"/>
      <c r="AK51" s="15"/>
      <c r="AL51" s="12"/>
      <c r="AM51" s="12"/>
      <c r="AN51" s="12"/>
      <c r="AO51" s="12"/>
      <c r="AP51" s="12"/>
      <c r="AQ51" s="12"/>
      <c r="AR51" s="16"/>
    </row>
    <row r="52" spans="1:44">
      <c r="A52" s="84"/>
      <c r="B52" s="85"/>
      <c r="C52" s="93"/>
      <c r="D52" s="87"/>
      <c r="E52" s="11" t="s">
        <v>41</v>
      </c>
      <c r="F52" s="12">
        <v>1</v>
      </c>
      <c r="G52" s="12">
        <v>24</v>
      </c>
      <c r="H52" s="12">
        <v>6</v>
      </c>
      <c r="I52" s="12">
        <v>59</v>
      </c>
      <c r="J52" s="12"/>
      <c r="K52" s="12"/>
      <c r="L52" s="37"/>
      <c r="M52" s="12"/>
      <c r="N52" s="12"/>
      <c r="O52" s="12"/>
      <c r="P52" s="12"/>
      <c r="Q52" s="12"/>
      <c r="R52" s="12">
        <v>6</v>
      </c>
      <c r="S52" s="12">
        <v>280</v>
      </c>
      <c r="T52" s="12">
        <v>60</v>
      </c>
      <c r="U52" s="12">
        <v>1277</v>
      </c>
      <c r="V52" s="12">
        <v>1</v>
      </c>
      <c r="W52" s="14">
        <v>15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4"/>
      <c r="AK52" s="15" t="s">
        <v>45</v>
      </c>
      <c r="AL52" s="12"/>
      <c r="AM52" s="12"/>
      <c r="AN52" s="12">
        <v>1</v>
      </c>
      <c r="AO52" s="12">
        <v>7</v>
      </c>
      <c r="AP52" s="12"/>
      <c r="AQ52" s="12"/>
      <c r="AR52" s="16"/>
    </row>
    <row r="53" spans="1:44">
      <c r="A53" s="17"/>
      <c r="B53" s="18"/>
      <c r="C53" s="19"/>
      <c r="D53" s="57">
        <f>SUM(J53+P53+V53+AC53+AI53)</f>
        <v>79</v>
      </c>
      <c r="E53" s="57">
        <f>SUM(K53+Q53+W53+AD53+AJ53)</f>
        <v>1888</v>
      </c>
      <c r="F53" s="21"/>
      <c r="G53" s="20"/>
      <c r="H53" s="20"/>
      <c r="I53" s="20"/>
      <c r="J53" s="57">
        <f>SUM(F51+F52+H51+H52+J51+J52)</f>
        <v>7</v>
      </c>
      <c r="K53" s="58">
        <f>SUM(G51+G52+I51+I52+K51+K52)</f>
        <v>83</v>
      </c>
      <c r="L53" s="20"/>
      <c r="M53" s="20"/>
      <c r="N53" s="20"/>
      <c r="O53" s="20"/>
      <c r="P53" s="57">
        <f>SUM(L51+L52+N51+N52+P51+P52)</f>
        <v>0</v>
      </c>
      <c r="Q53" s="57">
        <f>SUM(M51+M52+O51+O52+Q51+Q52)</f>
        <v>0</v>
      </c>
      <c r="R53" s="21"/>
      <c r="S53" s="20"/>
      <c r="T53" s="20"/>
      <c r="U53" s="20"/>
      <c r="V53" s="57">
        <f>SUM(R51+R52+T51+T52+V51+V52)</f>
        <v>72</v>
      </c>
      <c r="W53" s="57">
        <f>SUM(S51+S52+U51+U52+W51+W52)</f>
        <v>1805</v>
      </c>
      <c r="X53" s="21"/>
      <c r="Y53" s="20"/>
      <c r="Z53" s="20"/>
      <c r="AA53" s="20"/>
      <c r="AB53" s="20"/>
      <c r="AC53" s="57">
        <f>SUM(Y51+Y52+AA51+AA52+AC51+AC52)</f>
        <v>0</v>
      </c>
      <c r="AD53" s="57">
        <f>SUM(Z51+Z52+AB51+AB52+AD51+AD52)</f>
        <v>0</v>
      </c>
      <c r="AE53" s="21"/>
      <c r="AF53" s="20"/>
      <c r="AG53" s="20"/>
      <c r="AH53" s="20"/>
      <c r="AI53" s="57">
        <f>SUM(AE51+AE52+AG51+AG52+AI51+AI52)</f>
        <v>0</v>
      </c>
      <c r="AJ53" s="57">
        <f>SUM(AF51+AF52+AH51+AH52+AJ51+AJ52)</f>
        <v>0</v>
      </c>
      <c r="AK53" s="15"/>
      <c r="AL53" s="12"/>
      <c r="AM53" s="12"/>
      <c r="AN53" s="12"/>
      <c r="AO53" s="12"/>
      <c r="AP53" s="12"/>
      <c r="AQ53" s="12"/>
      <c r="AR53" s="16"/>
    </row>
    <row r="54" spans="1:44">
      <c r="A54" s="24"/>
      <c r="B54" s="25"/>
      <c r="C54" s="26"/>
      <c r="D54" s="27"/>
      <c r="E54" s="27"/>
      <c r="F54" s="28"/>
      <c r="G54" s="29"/>
      <c r="H54" s="29"/>
      <c r="I54" s="29"/>
      <c r="J54" s="59"/>
      <c r="K54" s="60">
        <f>SUM(K53/E53)</f>
        <v>4.3961864406779662E-2</v>
      </c>
      <c r="L54" s="30"/>
      <c r="M54" s="29"/>
      <c r="N54" s="29"/>
      <c r="O54" s="29"/>
      <c r="P54" s="59"/>
      <c r="Q54" s="62">
        <f>SUM(Q53/E53)</f>
        <v>0</v>
      </c>
      <c r="R54" s="28"/>
      <c r="S54" s="29"/>
      <c r="T54" s="29"/>
      <c r="U54" s="29"/>
      <c r="V54" s="59"/>
      <c r="W54" s="63">
        <f>SUM(W53/E53)</f>
        <v>0.95603813559322037</v>
      </c>
      <c r="X54" s="32"/>
      <c r="Y54" s="30"/>
      <c r="Z54" s="29"/>
      <c r="AA54" s="29"/>
      <c r="AB54" s="29"/>
      <c r="AC54" s="59"/>
      <c r="AD54" s="62">
        <f>SUM(AD53/E53)</f>
        <v>0</v>
      </c>
      <c r="AE54" s="32"/>
      <c r="AF54" s="31"/>
      <c r="AG54" s="29"/>
      <c r="AH54" s="29"/>
      <c r="AI54" s="59"/>
      <c r="AJ54" s="62">
        <f>SUM(AJ53/E53)</f>
        <v>0</v>
      </c>
      <c r="AK54" s="15"/>
      <c r="AL54" s="12"/>
      <c r="AM54" s="12"/>
      <c r="AN54" s="12"/>
      <c r="AO54" s="12"/>
      <c r="AP54" s="12"/>
      <c r="AQ54" s="12"/>
      <c r="AR54" s="16"/>
    </row>
    <row r="55" spans="1:44">
      <c r="A55" s="35">
        <v>18</v>
      </c>
      <c r="B55" s="36" t="s">
        <v>78</v>
      </c>
      <c r="C55" s="40" t="s">
        <v>24</v>
      </c>
      <c r="D55" s="10" t="s">
        <v>68</v>
      </c>
      <c r="E55" s="11" t="s">
        <v>77</v>
      </c>
      <c r="F55" s="12"/>
      <c r="G55" s="12"/>
      <c r="H55" s="12"/>
      <c r="I55" s="12"/>
      <c r="J55" s="12"/>
      <c r="K55" s="12"/>
      <c r="L55" s="37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4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4"/>
      <c r="AK55" s="15"/>
      <c r="AL55" s="12"/>
      <c r="AM55" s="12"/>
      <c r="AN55" s="12"/>
      <c r="AO55" s="12"/>
      <c r="AP55" s="12"/>
      <c r="AQ55" s="12"/>
      <c r="AR55" s="38" t="s">
        <v>43</v>
      </c>
    </row>
    <row r="56" spans="1:44">
      <c r="A56" s="35">
        <v>19</v>
      </c>
      <c r="B56" s="36" t="s">
        <v>78</v>
      </c>
      <c r="C56" s="40" t="s">
        <v>25</v>
      </c>
      <c r="D56" s="10" t="s">
        <v>68</v>
      </c>
      <c r="E56" s="11" t="s">
        <v>77</v>
      </c>
      <c r="F56" s="12"/>
      <c r="G56" s="12"/>
      <c r="H56" s="12"/>
      <c r="I56" s="12"/>
      <c r="J56" s="12"/>
      <c r="K56" s="12"/>
      <c r="L56" s="37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4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4"/>
      <c r="AK56" s="15"/>
      <c r="AL56" s="12"/>
      <c r="AM56" s="12"/>
      <c r="AN56" s="12"/>
      <c r="AO56" s="12"/>
      <c r="AP56" s="12"/>
      <c r="AQ56" s="12"/>
      <c r="AR56" s="38" t="s">
        <v>43</v>
      </c>
    </row>
    <row r="57" spans="1:44">
      <c r="A57" s="35">
        <v>20</v>
      </c>
      <c r="B57" s="36" t="s">
        <v>78</v>
      </c>
      <c r="C57" s="40" t="s">
        <v>26</v>
      </c>
      <c r="D57" s="10" t="s">
        <v>12</v>
      </c>
      <c r="E57" s="11" t="s">
        <v>41</v>
      </c>
      <c r="F57" s="12">
        <v>1</v>
      </c>
      <c r="G57" s="12">
        <v>16</v>
      </c>
      <c r="H57" s="12">
        <v>2</v>
      </c>
      <c r="I57" s="12">
        <v>105</v>
      </c>
      <c r="J57" s="12"/>
      <c r="K57" s="12"/>
      <c r="L57" s="37"/>
      <c r="M57" s="12"/>
      <c r="N57" s="12"/>
      <c r="O57" s="12"/>
      <c r="P57" s="12"/>
      <c r="Q57" s="12"/>
      <c r="R57" s="12">
        <v>16</v>
      </c>
      <c r="S57" s="12">
        <v>336</v>
      </c>
      <c r="T57" s="12">
        <v>178</v>
      </c>
      <c r="U57" s="12">
        <v>1851</v>
      </c>
      <c r="V57" s="12">
        <v>3</v>
      </c>
      <c r="W57" s="14">
        <v>151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4"/>
      <c r="AK57" s="15"/>
      <c r="AL57" s="12"/>
      <c r="AM57" s="12"/>
      <c r="AN57" s="12"/>
      <c r="AO57" s="12"/>
      <c r="AP57" s="12"/>
      <c r="AQ57" s="12"/>
      <c r="AR57" s="16"/>
    </row>
    <row r="58" spans="1:44">
      <c r="A58" s="17"/>
      <c r="B58" s="18"/>
      <c r="C58" s="19"/>
      <c r="D58" s="57">
        <f>SUM(J58+P58+V58+AC58+AI58)</f>
        <v>200</v>
      </c>
      <c r="E58" s="57">
        <f>SUM(K58+Q58+W58+AD58+AJ58)</f>
        <v>2459</v>
      </c>
      <c r="F58" s="21"/>
      <c r="G58" s="20"/>
      <c r="H58" s="20"/>
      <c r="I58" s="20"/>
      <c r="J58" s="57">
        <f>SUM(F57+H57+J57)</f>
        <v>3</v>
      </c>
      <c r="K58" s="58">
        <f>SUM(G57+I57+K57)</f>
        <v>121</v>
      </c>
      <c r="L58" s="20"/>
      <c r="M58" s="20"/>
      <c r="N58" s="20"/>
      <c r="O58" s="20"/>
      <c r="P58" s="57">
        <f>SUM(L57+N57+P57)</f>
        <v>0</v>
      </c>
      <c r="Q58" s="57">
        <f>SUM(M57+O57+Q57)</f>
        <v>0</v>
      </c>
      <c r="R58" s="21"/>
      <c r="S58" s="20"/>
      <c r="T58" s="20"/>
      <c r="U58" s="20"/>
      <c r="V58" s="57">
        <f>SUM(R57+T57+V57)</f>
        <v>197</v>
      </c>
      <c r="W58" s="57">
        <f>SUM(S57+U57+W57)</f>
        <v>2338</v>
      </c>
      <c r="X58" s="21"/>
      <c r="Y58" s="20"/>
      <c r="Z58" s="20"/>
      <c r="AA58" s="20"/>
      <c r="AB58" s="20"/>
      <c r="AC58" s="57">
        <f>SUM(Y57+AA57+AC57)</f>
        <v>0</v>
      </c>
      <c r="AD58" s="57">
        <f>SUM(Z57+AB57+AD57)</f>
        <v>0</v>
      </c>
      <c r="AE58" s="21"/>
      <c r="AF58" s="20"/>
      <c r="AG58" s="20"/>
      <c r="AH58" s="20"/>
      <c r="AI58" s="57">
        <f>SUM(AE57+AG57+AI57)</f>
        <v>0</v>
      </c>
      <c r="AJ58" s="57">
        <f>SUM(AF57+AH57+AJ57)</f>
        <v>0</v>
      </c>
      <c r="AK58" s="15"/>
      <c r="AL58" s="12"/>
      <c r="AM58" s="12"/>
      <c r="AN58" s="12"/>
      <c r="AO58" s="12"/>
      <c r="AP58" s="12"/>
      <c r="AQ58" s="12"/>
      <c r="AR58" s="16"/>
    </row>
    <row r="59" spans="1:44">
      <c r="A59" s="24"/>
      <c r="B59" s="25"/>
      <c r="C59" s="26"/>
      <c r="D59" s="27"/>
      <c r="E59" s="27"/>
      <c r="F59" s="28"/>
      <c r="G59" s="29"/>
      <c r="H59" s="29"/>
      <c r="I59" s="29"/>
      <c r="J59" s="59"/>
      <c r="K59" s="60">
        <f>SUM(K58/E58)</f>
        <v>4.9206994713298091E-2</v>
      </c>
      <c r="L59" s="30"/>
      <c r="M59" s="29"/>
      <c r="N59" s="29"/>
      <c r="O59" s="29"/>
      <c r="P59" s="59"/>
      <c r="Q59" s="62">
        <f>SUM(Q58/E58)</f>
        <v>0</v>
      </c>
      <c r="R59" s="28"/>
      <c r="S59" s="29"/>
      <c r="T59" s="29"/>
      <c r="U59" s="29"/>
      <c r="V59" s="59"/>
      <c r="W59" s="63">
        <f>SUM(W58/E58)</f>
        <v>0.95079300528670196</v>
      </c>
      <c r="X59" s="32"/>
      <c r="Y59" s="30"/>
      <c r="Z59" s="29"/>
      <c r="AA59" s="29"/>
      <c r="AB59" s="29"/>
      <c r="AC59" s="59"/>
      <c r="AD59" s="62">
        <f>SUM(AD58/E58)</f>
        <v>0</v>
      </c>
      <c r="AE59" s="32"/>
      <c r="AF59" s="31"/>
      <c r="AG59" s="29"/>
      <c r="AH59" s="29"/>
      <c r="AI59" s="59"/>
      <c r="AJ59" s="62">
        <f>SUM(AJ58/E58)</f>
        <v>0</v>
      </c>
      <c r="AK59" s="15"/>
      <c r="AL59" s="12"/>
      <c r="AM59" s="12"/>
      <c r="AN59" s="12"/>
      <c r="AO59" s="12"/>
      <c r="AP59" s="12"/>
      <c r="AQ59" s="12"/>
      <c r="AR59" s="16"/>
    </row>
    <row r="60" spans="1:44">
      <c r="A60" s="84">
        <v>21</v>
      </c>
      <c r="B60" s="85" t="s">
        <v>78</v>
      </c>
      <c r="C60" s="93" t="s">
        <v>27</v>
      </c>
      <c r="D60" s="87" t="s">
        <v>12</v>
      </c>
      <c r="E60" s="11" t="s">
        <v>42</v>
      </c>
      <c r="F60" s="12"/>
      <c r="G60" s="12"/>
      <c r="H60" s="12">
        <v>2</v>
      </c>
      <c r="I60" s="12">
        <v>42</v>
      </c>
      <c r="J60" s="12"/>
      <c r="K60" s="12"/>
      <c r="L60" s="37"/>
      <c r="M60" s="12"/>
      <c r="N60" s="12"/>
      <c r="O60" s="12"/>
      <c r="P60" s="12"/>
      <c r="Q60" s="12"/>
      <c r="R60" s="12">
        <v>48</v>
      </c>
      <c r="S60" s="12">
        <v>1141</v>
      </c>
      <c r="T60" s="12">
        <v>276</v>
      </c>
      <c r="U60" s="12">
        <v>4834</v>
      </c>
      <c r="V60" s="12">
        <v>5</v>
      </c>
      <c r="W60" s="14">
        <v>139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4"/>
      <c r="AK60" s="15"/>
      <c r="AL60" s="12"/>
      <c r="AM60" s="12"/>
      <c r="AN60" s="12"/>
      <c r="AO60" s="12"/>
      <c r="AP60" s="12"/>
      <c r="AQ60" s="12"/>
      <c r="AR60" s="16"/>
    </row>
    <row r="61" spans="1:44">
      <c r="A61" s="84"/>
      <c r="B61" s="85"/>
      <c r="C61" s="93"/>
      <c r="D61" s="87"/>
      <c r="E61" s="11" t="s">
        <v>41</v>
      </c>
      <c r="F61" s="12"/>
      <c r="G61" s="12"/>
      <c r="H61" s="12">
        <v>3</v>
      </c>
      <c r="I61" s="12">
        <v>40</v>
      </c>
      <c r="J61" s="12"/>
      <c r="K61" s="12"/>
      <c r="L61" s="37"/>
      <c r="M61" s="12"/>
      <c r="N61" s="12"/>
      <c r="O61" s="12"/>
      <c r="P61" s="12"/>
      <c r="Q61" s="12"/>
      <c r="R61" s="12">
        <v>5</v>
      </c>
      <c r="S61" s="12">
        <v>37</v>
      </c>
      <c r="T61" s="12">
        <v>29</v>
      </c>
      <c r="U61" s="12">
        <v>442</v>
      </c>
      <c r="V61" s="12"/>
      <c r="W61" s="14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4"/>
      <c r="AK61" s="15" t="s">
        <v>44</v>
      </c>
      <c r="AL61" s="12"/>
      <c r="AM61" s="12"/>
      <c r="AN61" s="12">
        <v>1</v>
      </c>
      <c r="AO61" s="12">
        <v>4</v>
      </c>
      <c r="AP61" s="12"/>
      <c r="AQ61" s="12"/>
      <c r="AR61" s="16"/>
    </row>
    <row r="62" spans="1:44">
      <c r="A62" s="17"/>
      <c r="B62" s="18"/>
      <c r="C62" s="19"/>
      <c r="D62" s="57">
        <f>SUM(J62+P62+V62+AC62+AI62)</f>
        <v>368</v>
      </c>
      <c r="E62" s="57">
        <f>SUM(K62+Q62+W62+AD62+AJ62)</f>
        <v>6675</v>
      </c>
      <c r="F62" s="21"/>
      <c r="G62" s="20"/>
      <c r="H62" s="20"/>
      <c r="I62" s="20"/>
      <c r="J62" s="57">
        <f>SUM(F60+F61+H60+H61+J60+J61)</f>
        <v>5</v>
      </c>
      <c r="K62" s="58">
        <f>SUM(G60+G61+I60+I61+K60+K61)</f>
        <v>82</v>
      </c>
      <c r="L62" s="20"/>
      <c r="M62" s="20"/>
      <c r="N62" s="20"/>
      <c r="O62" s="20"/>
      <c r="P62" s="57">
        <f>SUM(L60+L61+N60+N61+P60+P61)</f>
        <v>0</v>
      </c>
      <c r="Q62" s="57">
        <f>SUM(M60+M61+O60+O61+Q60+Q61)</f>
        <v>0</v>
      </c>
      <c r="R62" s="21"/>
      <c r="S62" s="20"/>
      <c r="T62" s="20"/>
      <c r="U62" s="20"/>
      <c r="V62" s="57">
        <f>SUM(R60+R61+T60+T61+V60+V61)</f>
        <v>363</v>
      </c>
      <c r="W62" s="57">
        <f>SUM(S60+S61+U60+U61+W60+W61)</f>
        <v>6593</v>
      </c>
      <c r="X62" s="21"/>
      <c r="Y62" s="20"/>
      <c r="Z62" s="20"/>
      <c r="AA62" s="20"/>
      <c r="AB62" s="20"/>
      <c r="AC62" s="57">
        <f>SUM(Y60+Y61+AA60+AA61+AC60+AC61)</f>
        <v>0</v>
      </c>
      <c r="AD62" s="57">
        <f>SUM(Z60+Z61+AB60+AB61+AD60+AD61)</f>
        <v>0</v>
      </c>
      <c r="AE62" s="21"/>
      <c r="AF62" s="20"/>
      <c r="AG62" s="20"/>
      <c r="AH62" s="20"/>
      <c r="AI62" s="57">
        <f>SUM(AE60+AE61+AG60+AG61+AI60+AI61)</f>
        <v>0</v>
      </c>
      <c r="AJ62" s="57">
        <f>SUM(AF60+AF61+AH60+AH61+AJ60+AJ61)</f>
        <v>0</v>
      </c>
      <c r="AK62" s="15"/>
      <c r="AL62" s="12"/>
      <c r="AM62" s="12"/>
      <c r="AN62" s="12"/>
      <c r="AO62" s="12"/>
      <c r="AP62" s="12"/>
      <c r="AQ62" s="12"/>
      <c r="AR62" s="16"/>
    </row>
    <row r="63" spans="1:44">
      <c r="A63" s="24"/>
      <c r="B63" s="25"/>
      <c r="C63" s="26"/>
      <c r="D63" s="27"/>
      <c r="E63" s="27"/>
      <c r="F63" s="28"/>
      <c r="G63" s="29"/>
      <c r="H63" s="29"/>
      <c r="I63" s="29"/>
      <c r="J63" s="59"/>
      <c r="K63" s="60">
        <f>SUM(K62/E62)</f>
        <v>1.2284644194756554E-2</v>
      </c>
      <c r="L63" s="30"/>
      <c r="M63" s="29"/>
      <c r="N63" s="29"/>
      <c r="O63" s="29"/>
      <c r="P63" s="59"/>
      <c r="Q63" s="62">
        <f>SUM(Q62/E62)</f>
        <v>0</v>
      </c>
      <c r="R63" s="28"/>
      <c r="S63" s="29"/>
      <c r="T63" s="29"/>
      <c r="U63" s="29"/>
      <c r="V63" s="59"/>
      <c r="W63" s="63">
        <f>SUM(W62/E62)</f>
        <v>0.9877153558052435</v>
      </c>
      <c r="X63" s="32"/>
      <c r="Y63" s="30"/>
      <c r="Z63" s="29"/>
      <c r="AA63" s="29"/>
      <c r="AB63" s="29"/>
      <c r="AC63" s="59"/>
      <c r="AD63" s="62">
        <f>SUM(AD62/E62)</f>
        <v>0</v>
      </c>
      <c r="AE63" s="32"/>
      <c r="AF63" s="31"/>
      <c r="AG63" s="29"/>
      <c r="AH63" s="29"/>
      <c r="AI63" s="59"/>
      <c r="AJ63" s="62">
        <f>SUM(AJ62/E62)</f>
        <v>0</v>
      </c>
      <c r="AK63" s="15"/>
      <c r="AL63" s="12"/>
      <c r="AM63" s="12"/>
      <c r="AN63" s="12"/>
      <c r="AO63" s="12"/>
      <c r="AP63" s="12"/>
      <c r="AQ63" s="12"/>
      <c r="AR63" s="16"/>
    </row>
    <row r="64" spans="1:44">
      <c r="A64" s="35">
        <v>22</v>
      </c>
      <c r="B64" s="36" t="s">
        <v>78</v>
      </c>
      <c r="C64" s="40" t="s">
        <v>28</v>
      </c>
      <c r="D64" s="10" t="s">
        <v>12</v>
      </c>
      <c r="E64" s="11" t="s">
        <v>41</v>
      </c>
      <c r="F64" s="12">
        <v>1</v>
      </c>
      <c r="G64" s="12">
        <v>15</v>
      </c>
      <c r="H64" s="12"/>
      <c r="I64" s="12"/>
      <c r="J64" s="12"/>
      <c r="K64" s="12"/>
      <c r="L64" s="37"/>
      <c r="M64" s="12"/>
      <c r="N64" s="12"/>
      <c r="O64" s="12"/>
      <c r="P64" s="12"/>
      <c r="Q64" s="12"/>
      <c r="R64" s="12">
        <v>23</v>
      </c>
      <c r="S64" s="12">
        <v>711</v>
      </c>
      <c r="T64" s="12">
        <v>147</v>
      </c>
      <c r="U64" s="12">
        <v>2150</v>
      </c>
      <c r="V64" s="12">
        <v>1</v>
      </c>
      <c r="W64" s="14">
        <v>42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4"/>
      <c r="AK64" s="15"/>
      <c r="AL64" s="12"/>
      <c r="AM64" s="12"/>
      <c r="AN64" s="12"/>
      <c r="AO64" s="12"/>
      <c r="AP64" s="12"/>
      <c r="AQ64" s="12"/>
      <c r="AR64" s="16"/>
    </row>
    <row r="65" spans="1:44">
      <c r="A65" s="17"/>
      <c r="B65" s="18"/>
      <c r="C65" s="19"/>
      <c r="D65" s="57">
        <f>SUM(J65+P65+V65+AC65+AI65)</f>
        <v>172</v>
      </c>
      <c r="E65" s="57">
        <f>SUM(K65+Q65+W65+AD65+AJ65)</f>
        <v>2918</v>
      </c>
      <c r="F65" s="21"/>
      <c r="G65" s="20"/>
      <c r="H65" s="20"/>
      <c r="I65" s="20"/>
      <c r="J65" s="57">
        <f>SUM(F64+H64+J64)</f>
        <v>1</v>
      </c>
      <c r="K65" s="58">
        <f>SUM(G64+I64+K64)</f>
        <v>15</v>
      </c>
      <c r="L65" s="20"/>
      <c r="M65" s="20"/>
      <c r="N65" s="20"/>
      <c r="O65" s="20"/>
      <c r="P65" s="57">
        <f>SUM(L64+N64+P64)</f>
        <v>0</v>
      </c>
      <c r="Q65" s="57">
        <f>SUM(M64+O64+Q64)</f>
        <v>0</v>
      </c>
      <c r="R65" s="21"/>
      <c r="S65" s="20"/>
      <c r="T65" s="20"/>
      <c r="U65" s="20"/>
      <c r="V65" s="57">
        <f>SUM(R64+T64+V64)</f>
        <v>171</v>
      </c>
      <c r="W65" s="57">
        <f>SUM(S64+U64+W64)</f>
        <v>2903</v>
      </c>
      <c r="X65" s="67"/>
      <c r="Y65" s="21"/>
      <c r="Z65" s="20"/>
      <c r="AA65" s="20"/>
      <c r="AB65" s="20"/>
      <c r="AC65" s="57">
        <f>SUM(Y64+AA64+AC64)</f>
        <v>0</v>
      </c>
      <c r="AD65" s="57">
        <f>SUM(Z64+AB64+AD64)</f>
        <v>0</v>
      </c>
      <c r="AE65" s="21"/>
      <c r="AF65" s="20"/>
      <c r="AG65" s="20"/>
      <c r="AH65" s="20"/>
      <c r="AI65" s="57">
        <f>SUM(AE64+AG64+AI64)</f>
        <v>0</v>
      </c>
      <c r="AJ65" s="57">
        <f>SUM(AF64+AH64+AJ64)</f>
        <v>0</v>
      </c>
      <c r="AK65" s="15"/>
      <c r="AL65" s="12"/>
      <c r="AM65" s="12"/>
      <c r="AN65" s="12"/>
      <c r="AO65" s="12"/>
      <c r="AP65" s="12"/>
      <c r="AQ65" s="12"/>
      <c r="AR65" s="16"/>
    </row>
    <row r="66" spans="1:44">
      <c r="A66" s="24"/>
      <c r="B66" s="25"/>
      <c r="C66" s="26"/>
      <c r="D66" s="27"/>
      <c r="E66" s="27"/>
      <c r="F66" s="28"/>
      <c r="G66" s="29"/>
      <c r="H66" s="29"/>
      <c r="I66" s="29"/>
      <c r="J66" s="59"/>
      <c r="K66" s="60">
        <f>SUM(K65/E65)</f>
        <v>5.1405071967100752E-3</v>
      </c>
      <c r="L66" s="30"/>
      <c r="M66" s="29"/>
      <c r="N66" s="29"/>
      <c r="O66" s="29"/>
      <c r="P66" s="59"/>
      <c r="Q66" s="62">
        <f>SUM(Q65/E65)</f>
        <v>0</v>
      </c>
      <c r="R66" s="28"/>
      <c r="S66" s="29"/>
      <c r="T66" s="29"/>
      <c r="U66" s="29"/>
      <c r="V66" s="59"/>
      <c r="W66" s="63">
        <f>SUM(W65/E65)</f>
        <v>0.99485949280328989</v>
      </c>
      <c r="X66" s="68"/>
      <c r="Y66" s="28"/>
      <c r="Z66" s="29"/>
      <c r="AA66" s="29"/>
      <c r="AB66" s="29"/>
      <c r="AC66" s="59"/>
      <c r="AD66" s="62">
        <f>SUM(AD65/E65)</f>
        <v>0</v>
      </c>
      <c r="AE66" s="32"/>
      <c r="AF66" s="31"/>
      <c r="AG66" s="29"/>
      <c r="AH66" s="29"/>
      <c r="AI66" s="59"/>
      <c r="AJ66" s="62">
        <f>SUM(AJ65/E65)</f>
        <v>0</v>
      </c>
      <c r="AK66" s="15"/>
      <c r="AL66" s="12"/>
      <c r="AM66" s="12"/>
      <c r="AN66" s="12"/>
      <c r="AO66" s="12"/>
      <c r="AP66" s="12"/>
      <c r="AQ66" s="12"/>
      <c r="AR66" s="16"/>
    </row>
    <row r="67" spans="1:44">
      <c r="A67" s="84">
        <v>23</v>
      </c>
      <c r="B67" s="93" t="s">
        <v>79</v>
      </c>
      <c r="C67" s="85" t="s">
        <v>80</v>
      </c>
      <c r="D67" s="87" t="s">
        <v>5</v>
      </c>
      <c r="E67" s="11" t="s">
        <v>42</v>
      </c>
      <c r="F67" s="41">
        <v>13</v>
      </c>
      <c r="G67" s="41">
        <v>539</v>
      </c>
      <c r="H67" s="41">
        <v>92</v>
      </c>
      <c r="I67" s="41">
        <v>2558</v>
      </c>
      <c r="J67" s="41">
        <v>2</v>
      </c>
      <c r="K67" s="41">
        <v>87</v>
      </c>
      <c r="L67" s="37"/>
      <c r="M67" s="12"/>
      <c r="N67" s="12"/>
      <c r="O67" s="12"/>
      <c r="P67" s="12"/>
      <c r="Q67" s="12"/>
      <c r="R67" s="12"/>
      <c r="S67" s="12"/>
      <c r="T67" s="41">
        <v>1</v>
      </c>
      <c r="U67" s="41">
        <v>4</v>
      </c>
      <c r="V67" s="12"/>
      <c r="W67" s="14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4"/>
      <c r="AK67" s="15"/>
      <c r="AL67" s="12"/>
      <c r="AM67" s="12"/>
      <c r="AN67" s="12"/>
      <c r="AO67" s="12"/>
      <c r="AP67" s="12"/>
      <c r="AQ67" s="12"/>
      <c r="AR67" s="16"/>
    </row>
    <row r="68" spans="1:44">
      <c r="A68" s="84"/>
      <c r="B68" s="93"/>
      <c r="C68" s="85"/>
      <c r="D68" s="87"/>
      <c r="E68" s="11" t="s">
        <v>41</v>
      </c>
      <c r="F68" s="41">
        <v>24</v>
      </c>
      <c r="G68" s="41">
        <v>392</v>
      </c>
      <c r="H68" s="41">
        <v>230</v>
      </c>
      <c r="I68" s="41">
        <v>2820</v>
      </c>
      <c r="J68" s="41">
        <v>3</v>
      </c>
      <c r="K68" s="41">
        <v>202</v>
      </c>
      <c r="L68" s="37"/>
      <c r="M68" s="12"/>
      <c r="N68" s="12"/>
      <c r="O68" s="12"/>
      <c r="P68" s="12"/>
      <c r="Q68" s="12"/>
      <c r="R68" s="12"/>
      <c r="S68" s="12"/>
      <c r="T68" s="41">
        <v>1</v>
      </c>
      <c r="U68" s="41">
        <v>7</v>
      </c>
      <c r="V68" s="12"/>
      <c r="W68" s="14"/>
      <c r="X68" s="12" t="s">
        <v>70</v>
      </c>
      <c r="Y68" s="12"/>
      <c r="Z68" s="12"/>
      <c r="AA68" s="41">
        <v>1</v>
      </c>
      <c r="AB68" s="41">
        <v>47</v>
      </c>
      <c r="AC68" s="12"/>
      <c r="AD68" s="12"/>
      <c r="AE68" s="12"/>
      <c r="AF68" s="12"/>
      <c r="AG68" s="41"/>
      <c r="AH68" s="41"/>
      <c r="AI68" s="12"/>
      <c r="AJ68" s="14"/>
      <c r="AK68" s="15"/>
      <c r="AL68" s="12"/>
      <c r="AM68" s="12"/>
      <c r="AN68" s="12"/>
      <c r="AO68" s="12"/>
      <c r="AP68" s="12"/>
      <c r="AQ68" s="12"/>
      <c r="AR68" s="16"/>
    </row>
    <row r="69" spans="1:44">
      <c r="A69" s="17"/>
      <c r="B69" s="18"/>
      <c r="C69" s="19"/>
      <c r="D69" s="57">
        <f>SUM(J69+P69+V69+AC69+AI69)</f>
        <v>367</v>
      </c>
      <c r="E69" s="57">
        <f>SUM(K69+Q69+W69+AD69+AJ69)</f>
        <v>6656</v>
      </c>
      <c r="F69" s="21"/>
      <c r="G69" s="20"/>
      <c r="H69" s="20"/>
      <c r="I69" s="20"/>
      <c r="J69" s="57">
        <f>SUM(F67+F68+H67+H68+J67+J68)</f>
        <v>364</v>
      </c>
      <c r="K69" s="58">
        <f>SUM(G67+G68+I67+I68+K67+K68)</f>
        <v>6598</v>
      </c>
      <c r="L69" s="20"/>
      <c r="M69" s="20"/>
      <c r="N69" s="20"/>
      <c r="O69" s="20"/>
      <c r="P69" s="57">
        <f>SUM(L67+L68+N67+N68+P67+P68)</f>
        <v>0</v>
      </c>
      <c r="Q69" s="57">
        <f>SUM(M67+M68+O67+O68+Q67+Q68)</f>
        <v>0</v>
      </c>
      <c r="R69" s="21"/>
      <c r="S69" s="20"/>
      <c r="T69" s="20"/>
      <c r="U69" s="20"/>
      <c r="V69" s="57">
        <f>SUM(R67+R68+T67+T68+V67+V68)</f>
        <v>2</v>
      </c>
      <c r="W69" s="57">
        <f>SUM(S67+S68+U67+U68+W67+W68)</f>
        <v>11</v>
      </c>
      <c r="X69" s="21"/>
      <c r="Y69" s="20"/>
      <c r="Z69" s="20"/>
      <c r="AA69" s="20"/>
      <c r="AB69" s="20"/>
      <c r="AC69" s="57">
        <f>SUM(Y67+Y68+AA67+AA68+AC67+AC68)</f>
        <v>1</v>
      </c>
      <c r="AD69" s="57">
        <f>SUM(Z67+Z68+AB67+AB68+AD67+AD68)</f>
        <v>47</v>
      </c>
      <c r="AE69" s="21"/>
      <c r="AF69" s="20"/>
      <c r="AG69" s="20"/>
      <c r="AH69" s="20"/>
      <c r="AI69" s="57">
        <f>SUM(AE67+AE68+AG67+AG68+AI67+AI68)</f>
        <v>0</v>
      </c>
      <c r="AJ69" s="57">
        <f>SUM(AF67+AF68+AH67+AH68+AJ67+AJ68)</f>
        <v>0</v>
      </c>
      <c r="AK69" s="15"/>
      <c r="AL69" s="12"/>
      <c r="AM69" s="12"/>
      <c r="AN69" s="12"/>
      <c r="AO69" s="12"/>
      <c r="AP69" s="12"/>
      <c r="AQ69" s="12"/>
      <c r="AR69" s="16"/>
    </row>
    <row r="70" spans="1:44">
      <c r="A70" s="24"/>
      <c r="B70" s="25"/>
      <c r="C70" s="26"/>
      <c r="D70" s="27"/>
      <c r="E70" s="27"/>
      <c r="F70" s="28"/>
      <c r="G70" s="29"/>
      <c r="H70" s="29"/>
      <c r="I70" s="29"/>
      <c r="J70" s="59"/>
      <c r="K70" s="60">
        <f>SUM(K69/E69)</f>
        <v>0.99128605769230771</v>
      </c>
      <c r="L70" s="30"/>
      <c r="M70" s="29"/>
      <c r="N70" s="29"/>
      <c r="O70" s="29"/>
      <c r="P70" s="59"/>
      <c r="Q70" s="62">
        <f>SUM(Q69/E69)</f>
        <v>0</v>
      </c>
      <c r="R70" s="28"/>
      <c r="S70" s="29"/>
      <c r="T70" s="29"/>
      <c r="U70" s="29"/>
      <c r="V70" s="59"/>
      <c r="W70" s="63">
        <f>SUM(W69/E69)</f>
        <v>1.6526442307692308E-3</v>
      </c>
      <c r="X70" s="32"/>
      <c r="Y70" s="30"/>
      <c r="Z70" s="29"/>
      <c r="AA70" s="29"/>
      <c r="AB70" s="29"/>
      <c r="AC70" s="59"/>
      <c r="AD70" s="62">
        <f>SUM(AD69/E69)</f>
        <v>7.061298076923077E-3</v>
      </c>
      <c r="AE70" s="32"/>
      <c r="AF70" s="31"/>
      <c r="AG70" s="29"/>
      <c r="AH70" s="29"/>
      <c r="AI70" s="59"/>
      <c r="AJ70" s="63">
        <f>SUM(AJ69/E69)</f>
        <v>0</v>
      </c>
      <c r="AK70" s="15"/>
      <c r="AL70" s="12"/>
      <c r="AM70" s="12"/>
      <c r="AN70" s="12"/>
      <c r="AO70" s="12"/>
      <c r="AP70" s="12"/>
      <c r="AQ70" s="12"/>
      <c r="AR70" s="16"/>
    </row>
    <row r="71" spans="1:44">
      <c r="A71" s="35">
        <v>24</v>
      </c>
      <c r="B71" s="40" t="s">
        <v>79</v>
      </c>
      <c r="C71" s="36" t="s">
        <v>81</v>
      </c>
      <c r="D71" s="10" t="s">
        <v>5</v>
      </c>
      <c r="E71" s="11" t="s">
        <v>41</v>
      </c>
      <c r="F71" s="41">
        <v>4</v>
      </c>
      <c r="G71" s="41">
        <v>55</v>
      </c>
      <c r="H71" s="41">
        <v>28</v>
      </c>
      <c r="I71" s="41">
        <v>286</v>
      </c>
      <c r="J71" s="12"/>
      <c r="K71" s="12"/>
      <c r="L71" s="37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4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4"/>
      <c r="AK71" s="15"/>
      <c r="AL71" s="12"/>
      <c r="AM71" s="12"/>
      <c r="AN71" s="12"/>
      <c r="AO71" s="12"/>
      <c r="AP71" s="12"/>
      <c r="AQ71" s="12"/>
      <c r="AR71" s="16"/>
    </row>
    <row r="72" spans="1:44">
      <c r="A72" s="17"/>
      <c r="B72" s="18"/>
      <c r="C72" s="19"/>
      <c r="D72" s="57">
        <f>SUM(J72+P72+V72+AC72+AI72)</f>
        <v>32</v>
      </c>
      <c r="E72" s="57">
        <f>SUM(K72+Q72+W72+AD72+AJ72)</f>
        <v>341</v>
      </c>
      <c r="F72" s="21"/>
      <c r="G72" s="20"/>
      <c r="H72" s="20"/>
      <c r="I72" s="20"/>
      <c r="J72" s="57">
        <f>SUM(F71+H71+J71)</f>
        <v>32</v>
      </c>
      <c r="K72" s="58">
        <f>SUM(G71+I71+K71)</f>
        <v>341</v>
      </c>
      <c r="L72" s="20"/>
      <c r="M72" s="20"/>
      <c r="N72" s="20"/>
      <c r="O72" s="20"/>
      <c r="P72" s="57">
        <f>SUM(L71+N71+P71)</f>
        <v>0</v>
      </c>
      <c r="Q72" s="57">
        <f>SUM(M71+O71+Q71)</f>
        <v>0</v>
      </c>
      <c r="R72" s="21"/>
      <c r="S72" s="20"/>
      <c r="T72" s="20"/>
      <c r="U72" s="20"/>
      <c r="V72" s="57">
        <f>SUM(R71+T71+V71)</f>
        <v>0</v>
      </c>
      <c r="W72" s="57">
        <f>SUM(S71+U71+W71)</f>
        <v>0</v>
      </c>
      <c r="X72" s="21"/>
      <c r="Y72" s="20"/>
      <c r="Z72" s="20"/>
      <c r="AA72" s="20"/>
      <c r="AB72" s="20"/>
      <c r="AC72" s="57">
        <f>SUM(Y71+AA71+AC71)</f>
        <v>0</v>
      </c>
      <c r="AD72" s="57">
        <f>SUM(Z71+AB71+AD71)</f>
        <v>0</v>
      </c>
      <c r="AE72" s="21"/>
      <c r="AF72" s="20"/>
      <c r="AG72" s="20"/>
      <c r="AH72" s="20"/>
      <c r="AI72" s="57">
        <f>SUM(AE71+AG71+AI71)</f>
        <v>0</v>
      </c>
      <c r="AJ72" s="57">
        <f>SUM(AF71+AH71+AJ71)</f>
        <v>0</v>
      </c>
      <c r="AK72" s="15"/>
      <c r="AL72" s="12"/>
      <c r="AM72" s="12"/>
      <c r="AN72" s="12"/>
      <c r="AO72" s="12"/>
      <c r="AP72" s="12"/>
      <c r="AQ72" s="12"/>
      <c r="AR72" s="16"/>
    </row>
    <row r="73" spans="1:44">
      <c r="A73" s="24"/>
      <c r="B73" s="25"/>
      <c r="C73" s="26"/>
      <c r="D73" s="27"/>
      <c r="E73" s="27"/>
      <c r="F73" s="28"/>
      <c r="G73" s="29"/>
      <c r="H73" s="29"/>
      <c r="I73" s="29"/>
      <c r="J73" s="59"/>
      <c r="K73" s="61">
        <f>SUM(K72/E72)</f>
        <v>1</v>
      </c>
      <c r="L73" s="30"/>
      <c r="M73" s="29"/>
      <c r="N73" s="29"/>
      <c r="O73" s="29"/>
      <c r="P73" s="59"/>
      <c r="Q73" s="62">
        <f>SUM(Q72/E72)</f>
        <v>0</v>
      </c>
      <c r="R73" s="28"/>
      <c r="S73" s="29"/>
      <c r="T73" s="29"/>
      <c r="U73" s="29"/>
      <c r="V73" s="59"/>
      <c r="W73" s="62">
        <f>SUM(W72/E72)</f>
        <v>0</v>
      </c>
      <c r="X73" s="32"/>
      <c r="Y73" s="30"/>
      <c r="Z73" s="29"/>
      <c r="AA73" s="29"/>
      <c r="AB73" s="29"/>
      <c r="AC73" s="59"/>
      <c r="AD73" s="62">
        <f>SUM(AD72/E72)</f>
        <v>0</v>
      </c>
      <c r="AE73" s="32"/>
      <c r="AF73" s="31"/>
      <c r="AG73" s="29"/>
      <c r="AH73" s="29"/>
      <c r="AI73" s="59"/>
      <c r="AJ73" s="62">
        <f>SUM(AJ72/E72)</f>
        <v>0</v>
      </c>
      <c r="AK73" s="15"/>
      <c r="AL73" s="12"/>
      <c r="AM73" s="12"/>
      <c r="AN73" s="12"/>
      <c r="AO73" s="12"/>
      <c r="AP73" s="12"/>
      <c r="AQ73" s="12"/>
      <c r="AR73" s="16"/>
    </row>
    <row r="74" spans="1:44">
      <c r="A74" s="35">
        <v>25</v>
      </c>
      <c r="B74" s="40" t="s">
        <v>82</v>
      </c>
      <c r="C74" s="36" t="s">
        <v>83</v>
      </c>
      <c r="D74" s="10" t="s">
        <v>5</v>
      </c>
      <c r="E74" s="11" t="s">
        <v>41</v>
      </c>
      <c r="F74" s="13">
        <v>17</v>
      </c>
      <c r="G74" s="13">
        <v>326</v>
      </c>
      <c r="H74" s="13">
        <v>83</v>
      </c>
      <c r="I74" s="13">
        <v>1148</v>
      </c>
      <c r="J74" s="13">
        <v>6</v>
      </c>
      <c r="K74" s="13">
        <v>158</v>
      </c>
      <c r="L74" s="37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4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4"/>
      <c r="AK74" s="15"/>
      <c r="AL74" s="12"/>
      <c r="AM74" s="12"/>
      <c r="AN74" s="12"/>
      <c r="AO74" s="12"/>
      <c r="AP74" s="12"/>
      <c r="AQ74" s="12"/>
      <c r="AR74" s="16"/>
    </row>
    <row r="75" spans="1:44">
      <c r="A75" s="17"/>
      <c r="B75" s="18"/>
      <c r="C75" s="19"/>
      <c r="D75" s="57">
        <f>SUM(J75+P75+V75+AC75+AI75)</f>
        <v>106</v>
      </c>
      <c r="E75" s="57">
        <f>SUM(K75+Q75+W75+AD75+AJ75)</f>
        <v>1632</v>
      </c>
      <c r="F75" s="21"/>
      <c r="G75" s="20"/>
      <c r="H75" s="20"/>
      <c r="I75" s="20"/>
      <c r="J75" s="57">
        <f>SUM(F74+H74+J74)</f>
        <v>106</v>
      </c>
      <c r="K75" s="58">
        <f>SUM(G74+I74+K74)</f>
        <v>1632</v>
      </c>
      <c r="L75" s="20"/>
      <c r="M75" s="20"/>
      <c r="N75" s="20"/>
      <c r="O75" s="20"/>
      <c r="P75" s="57">
        <f>SUM(L74+N74+P74)</f>
        <v>0</v>
      </c>
      <c r="Q75" s="57">
        <f>SUM(M74+O74+Q74)</f>
        <v>0</v>
      </c>
      <c r="R75" s="21"/>
      <c r="S75" s="20"/>
      <c r="T75" s="20"/>
      <c r="U75" s="20"/>
      <c r="V75" s="57">
        <f>SUM(R74+T74+V74)</f>
        <v>0</v>
      </c>
      <c r="W75" s="57">
        <f>SUM(S74+U74+W74)</f>
        <v>0</v>
      </c>
      <c r="X75" s="67"/>
      <c r="Y75" s="21"/>
      <c r="Z75" s="20"/>
      <c r="AA75" s="20"/>
      <c r="AB75" s="20"/>
      <c r="AC75" s="57">
        <f>SUM(Y74+AA74+AC74)</f>
        <v>0</v>
      </c>
      <c r="AD75" s="57">
        <f>SUM(Z74+AB74+AD74)</f>
        <v>0</v>
      </c>
      <c r="AE75" s="21"/>
      <c r="AF75" s="20"/>
      <c r="AG75" s="20"/>
      <c r="AH75" s="20"/>
      <c r="AI75" s="57">
        <f>SUM(AE74+AG74+AI74)</f>
        <v>0</v>
      </c>
      <c r="AJ75" s="57">
        <f>SUM(AF74+AH74+AJ74)</f>
        <v>0</v>
      </c>
      <c r="AK75" s="15"/>
      <c r="AL75" s="12"/>
      <c r="AM75" s="12"/>
      <c r="AN75" s="12"/>
      <c r="AO75" s="12"/>
      <c r="AP75" s="12"/>
      <c r="AQ75" s="12"/>
      <c r="AR75" s="16"/>
    </row>
    <row r="76" spans="1:44">
      <c r="A76" s="24"/>
      <c r="B76" s="25"/>
      <c r="C76" s="26"/>
      <c r="D76" s="27"/>
      <c r="E76" s="27"/>
      <c r="F76" s="28"/>
      <c r="G76" s="29"/>
      <c r="H76" s="29"/>
      <c r="I76" s="29"/>
      <c r="J76" s="59"/>
      <c r="K76" s="61">
        <f>SUM(K75/E75)</f>
        <v>1</v>
      </c>
      <c r="L76" s="30"/>
      <c r="M76" s="29"/>
      <c r="N76" s="29"/>
      <c r="O76" s="29"/>
      <c r="P76" s="59"/>
      <c r="Q76" s="62">
        <f>SUM(Q75/E75)</f>
        <v>0</v>
      </c>
      <c r="R76" s="28"/>
      <c r="S76" s="29"/>
      <c r="T76" s="29"/>
      <c r="U76" s="29"/>
      <c r="V76" s="59"/>
      <c r="W76" s="62">
        <f>SUM(W75/E75)</f>
        <v>0</v>
      </c>
      <c r="X76" s="68"/>
      <c r="Y76" s="28"/>
      <c r="Z76" s="29"/>
      <c r="AA76" s="29"/>
      <c r="AB76" s="29"/>
      <c r="AC76" s="59"/>
      <c r="AD76" s="62">
        <f>SUM(AD75/E75)</f>
        <v>0</v>
      </c>
      <c r="AE76" s="32"/>
      <c r="AF76" s="31"/>
      <c r="AG76" s="29"/>
      <c r="AH76" s="29"/>
      <c r="AI76" s="59"/>
      <c r="AJ76" s="62">
        <f>SUM(AJ75/E75)</f>
        <v>0</v>
      </c>
      <c r="AK76" s="15"/>
      <c r="AL76" s="12"/>
      <c r="AM76" s="12"/>
      <c r="AN76" s="12"/>
      <c r="AO76" s="12"/>
      <c r="AP76" s="12"/>
      <c r="AQ76" s="12"/>
      <c r="AR76" s="16"/>
    </row>
    <row r="77" spans="1:44">
      <c r="A77" s="35">
        <v>26</v>
      </c>
      <c r="B77" s="40" t="s">
        <v>82</v>
      </c>
      <c r="C77" s="36" t="s">
        <v>84</v>
      </c>
      <c r="D77" s="10" t="s">
        <v>5</v>
      </c>
      <c r="E77" s="11" t="s">
        <v>41</v>
      </c>
      <c r="F77" s="13">
        <v>6</v>
      </c>
      <c r="G77" s="13">
        <v>113</v>
      </c>
      <c r="H77" s="13">
        <v>99</v>
      </c>
      <c r="I77" s="13">
        <v>1366</v>
      </c>
      <c r="J77" s="12"/>
      <c r="K77" s="12"/>
      <c r="L77" s="37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4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4"/>
      <c r="AK77" s="15"/>
      <c r="AL77" s="12"/>
      <c r="AM77" s="12"/>
      <c r="AN77" s="12"/>
      <c r="AO77" s="12"/>
      <c r="AP77" s="12"/>
      <c r="AQ77" s="12"/>
      <c r="AR77" s="16"/>
    </row>
    <row r="78" spans="1:44">
      <c r="A78" s="17"/>
      <c r="B78" s="18"/>
      <c r="C78" s="19"/>
      <c r="D78" s="57">
        <f>SUM(J78+P78+V78+AC78+AI78)</f>
        <v>105</v>
      </c>
      <c r="E78" s="57">
        <f>SUM(K78+Q78+W78+AD78+AJ78)</f>
        <v>1479</v>
      </c>
      <c r="F78" s="21"/>
      <c r="G78" s="20"/>
      <c r="H78" s="20"/>
      <c r="I78" s="20"/>
      <c r="J78" s="57">
        <f>SUM(F77+H77+J77)</f>
        <v>105</v>
      </c>
      <c r="K78" s="58">
        <f>SUM(G77+I77+K77)</f>
        <v>1479</v>
      </c>
      <c r="L78" s="20"/>
      <c r="M78" s="20"/>
      <c r="N78" s="20"/>
      <c r="O78" s="20"/>
      <c r="P78" s="57">
        <f>SUM(L77+N77+P77)</f>
        <v>0</v>
      </c>
      <c r="Q78" s="57">
        <f>SUM(M77+O77+Q77)</f>
        <v>0</v>
      </c>
      <c r="R78" s="21"/>
      <c r="S78" s="20"/>
      <c r="T78" s="20"/>
      <c r="U78" s="20"/>
      <c r="V78" s="57">
        <f>SUM(R77+T77+V77)</f>
        <v>0</v>
      </c>
      <c r="W78" s="57">
        <f>SUM(S77+U77+W77)</f>
        <v>0</v>
      </c>
      <c r="X78" s="21"/>
      <c r="Y78" s="20"/>
      <c r="Z78" s="20"/>
      <c r="AA78" s="20"/>
      <c r="AB78" s="20"/>
      <c r="AC78" s="57">
        <f>SUM(Y77+AA77+AC77)</f>
        <v>0</v>
      </c>
      <c r="AD78" s="57">
        <f>SUM(Z77+AB77+AD77)</f>
        <v>0</v>
      </c>
      <c r="AE78" s="21"/>
      <c r="AF78" s="20"/>
      <c r="AG78" s="20"/>
      <c r="AH78" s="20"/>
      <c r="AI78" s="57">
        <f>SUM(AE77+AG77+AI77)</f>
        <v>0</v>
      </c>
      <c r="AJ78" s="57">
        <f>SUM(AF77+AH77+AJ77)</f>
        <v>0</v>
      </c>
      <c r="AK78" s="15"/>
      <c r="AL78" s="12"/>
      <c r="AM78" s="12"/>
      <c r="AN78" s="12"/>
      <c r="AO78" s="12"/>
      <c r="AP78" s="12"/>
      <c r="AQ78" s="12"/>
      <c r="AR78" s="16"/>
    </row>
    <row r="79" spans="1:44">
      <c r="A79" s="24"/>
      <c r="B79" s="25"/>
      <c r="C79" s="26"/>
      <c r="D79" s="27"/>
      <c r="E79" s="27"/>
      <c r="F79" s="28"/>
      <c r="G79" s="29"/>
      <c r="H79" s="29"/>
      <c r="I79" s="29"/>
      <c r="J79" s="59"/>
      <c r="K79" s="61">
        <f>SUM(K78/E78)</f>
        <v>1</v>
      </c>
      <c r="L79" s="30"/>
      <c r="M79" s="29"/>
      <c r="N79" s="29"/>
      <c r="O79" s="29"/>
      <c r="P79" s="59"/>
      <c r="Q79" s="62">
        <f>SUM(Q78/E78)</f>
        <v>0</v>
      </c>
      <c r="R79" s="28"/>
      <c r="S79" s="29"/>
      <c r="T79" s="29"/>
      <c r="U79" s="29"/>
      <c r="V79" s="59"/>
      <c r="W79" s="62">
        <f>SUM(W78/E78)</f>
        <v>0</v>
      </c>
      <c r="X79" s="32"/>
      <c r="Y79" s="30"/>
      <c r="Z79" s="29"/>
      <c r="AA79" s="29"/>
      <c r="AB79" s="29"/>
      <c r="AC79" s="59"/>
      <c r="AD79" s="62">
        <f>SUM(AD78/E78)</f>
        <v>0</v>
      </c>
      <c r="AE79" s="32"/>
      <c r="AF79" s="31"/>
      <c r="AG79" s="29"/>
      <c r="AH79" s="29"/>
      <c r="AI79" s="59"/>
      <c r="AJ79" s="62">
        <f>SUM(AJ78/E78)</f>
        <v>0</v>
      </c>
      <c r="AK79" s="15"/>
      <c r="AL79" s="12"/>
      <c r="AM79" s="12"/>
      <c r="AN79" s="12"/>
      <c r="AO79" s="12"/>
      <c r="AP79" s="12"/>
      <c r="AQ79" s="12"/>
      <c r="AR79" s="16"/>
    </row>
    <row r="80" spans="1:44">
      <c r="A80" s="84">
        <v>27</v>
      </c>
      <c r="B80" s="93" t="s">
        <v>85</v>
      </c>
      <c r="C80" s="95" t="s">
        <v>86</v>
      </c>
      <c r="D80" s="87" t="s">
        <v>5</v>
      </c>
      <c r="E80" s="11" t="s">
        <v>42</v>
      </c>
      <c r="F80" s="12">
        <v>92</v>
      </c>
      <c r="G80" s="12">
        <v>5717</v>
      </c>
      <c r="H80" s="12">
        <v>461</v>
      </c>
      <c r="I80" s="12">
        <v>16532</v>
      </c>
      <c r="J80" s="12">
        <v>18</v>
      </c>
      <c r="K80" s="12">
        <v>1056</v>
      </c>
      <c r="L80" s="37">
        <v>1</v>
      </c>
      <c r="M80" s="12">
        <v>54</v>
      </c>
      <c r="N80" s="12">
        <v>1</v>
      </c>
      <c r="O80" s="12">
        <v>55</v>
      </c>
      <c r="P80" s="12"/>
      <c r="Q80" s="12"/>
      <c r="R80" s="12">
        <v>1</v>
      </c>
      <c r="S80" s="12">
        <v>24</v>
      </c>
      <c r="T80" s="12"/>
      <c r="U80" s="12"/>
      <c r="V80" s="12"/>
      <c r="W80" s="14"/>
      <c r="X80" s="12" t="s">
        <v>49</v>
      </c>
      <c r="Y80" s="12">
        <v>1</v>
      </c>
      <c r="Z80" s="12">
        <v>45</v>
      </c>
      <c r="AA80" s="12"/>
      <c r="AB80" s="12"/>
      <c r="AC80" s="12"/>
      <c r="AD80" s="12"/>
      <c r="AE80" s="12"/>
      <c r="AF80" s="12"/>
      <c r="AG80" s="12">
        <v>1</v>
      </c>
      <c r="AH80" s="12">
        <v>43</v>
      </c>
      <c r="AI80" s="12"/>
      <c r="AJ80" s="14"/>
      <c r="AK80" s="15"/>
      <c r="AL80" s="12"/>
      <c r="AM80" s="12"/>
      <c r="AN80" s="12"/>
      <c r="AO80" s="12"/>
      <c r="AP80" s="12"/>
      <c r="AQ80" s="12"/>
      <c r="AR80" s="16"/>
    </row>
    <row r="81" spans="1:44">
      <c r="A81" s="84"/>
      <c r="B81" s="93"/>
      <c r="C81" s="95"/>
      <c r="D81" s="87"/>
      <c r="E81" s="94" t="s">
        <v>41</v>
      </c>
      <c r="F81" s="12">
        <v>284</v>
      </c>
      <c r="G81" s="12">
        <v>5910</v>
      </c>
      <c r="H81" s="12">
        <v>2848</v>
      </c>
      <c r="I81" s="12">
        <v>41733</v>
      </c>
      <c r="J81" s="12">
        <v>50</v>
      </c>
      <c r="K81" s="12">
        <v>1183</v>
      </c>
      <c r="L81" s="37">
        <v>2</v>
      </c>
      <c r="M81" s="12">
        <v>145</v>
      </c>
      <c r="N81" s="12">
        <v>1</v>
      </c>
      <c r="O81" s="12">
        <v>36</v>
      </c>
      <c r="P81" s="12"/>
      <c r="Q81" s="12"/>
      <c r="R81" s="12">
        <v>1</v>
      </c>
      <c r="S81" s="12">
        <v>15</v>
      </c>
      <c r="T81" s="12">
        <v>12</v>
      </c>
      <c r="U81" s="12">
        <v>121</v>
      </c>
      <c r="V81" s="12"/>
      <c r="W81" s="14"/>
      <c r="X81" s="12" t="s">
        <v>48</v>
      </c>
      <c r="Y81" s="12">
        <v>2</v>
      </c>
      <c r="Z81" s="12">
        <v>20</v>
      </c>
      <c r="AA81" s="12">
        <v>8</v>
      </c>
      <c r="AB81" s="12">
        <v>104</v>
      </c>
      <c r="AC81" s="12"/>
      <c r="AD81" s="12"/>
      <c r="AE81" s="42"/>
      <c r="AF81" s="12"/>
      <c r="AG81" s="42"/>
      <c r="AH81" s="12"/>
      <c r="AI81" s="12"/>
      <c r="AJ81" s="14"/>
      <c r="AK81" s="15" t="s">
        <v>44</v>
      </c>
      <c r="AL81" s="12"/>
      <c r="AM81" s="12"/>
      <c r="AN81" s="12">
        <v>6</v>
      </c>
      <c r="AO81" s="12">
        <v>83</v>
      </c>
      <c r="AP81" s="12"/>
      <c r="AQ81" s="12"/>
      <c r="AR81" s="16"/>
    </row>
    <row r="82" spans="1:44">
      <c r="A82" s="84"/>
      <c r="B82" s="93"/>
      <c r="C82" s="95"/>
      <c r="D82" s="87"/>
      <c r="E82" s="94"/>
      <c r="F82" s="12"/>
      <c r="G82" s="12"/>
      <c r="H82" s="12"/>
      <c r="I82" s="12"/>
      <c r="J82" s="12"/>
      <c r="K82" s="12"/>
      <c r="L82" s="37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4"/>
      <c r="X82" s="43" t="s">
        <v>65</v>
      </c>
      <c r="Y82" s="42">
        <v>2</v>
      </c>
      <c r="Z82" s="12">
        <v>21</v>
      </c>
      <c r="AA82" s="42">
        <v>18</v>
      </c>
      <c r="AB82" s="12">
        <v>169</v>
      </c>
      <c r="AC82" s="12"/>
      <c r="AD82" s="12"/>
      <c r="AE82" s="42"/>
      <c r="AF82" s="12"/>
      <c r="AG82" s="42"/>
      <c r="AH82" s="12"/>
      <c r="AI82" s="12"/>
      <c r="AJ82" s="14"/>
      <c r="AK82" s="15"/>
      <c r="AL82" s="12"/>
      <c r="AM82" s="12"/>
      <c r="AN82" s="12"/>
      <c r="AO82" s="12"/>
      <c r="AP82" s="12"/>
      <c r="AQ82" s="12"/>
      <c r="AR82" s="16"/>
    </row>
    <row r="83" spans="1:44">
      <c r="A83" s="84"/>
      <c r="B83" s="93"/>
      <c r="C83" s="96"/>
      <c r="D83" s="96"/>
      <c r="E83" s="94"/>
      <c r="F83" s="12"/>
      <c r="G83" s="12"/>
      <c r="H83" s="12"/>
      <c r="I83" s="12"/>
      <c r="J83" s="12"/>
      <c r="K83" s="12"/>
      <c r="L83" s="37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4"/>
      <c r="X83" s="12" t="s">
        <v>58</v>
      </c>
      <c r="Y83" s="12">
        <v>1</v>
      </c>
      <c r="Z83" s="12">
        <v>39</v>
      </c>
      <c r="AA83" s="12"/>
      <c r="AB83" s="12"/>
      <c r="AC83" s="12"/>
      <c r="AD83" s="12"/>
      <c r="AE83" s="42"/>
      <c r="AF83" s="12"/>
      <c r="AG83" s="42"/>
      <c r="AH83" s="12"/>
      <c r="AI83" s="12"/>
      <c r="AJ83" s="14"/>
      <c r="AK83" s="15" t="s">
        <v>45</v>
      </c>
      <c r="AL83" s="12"/>
      <c r="AM83" s="12"/>
      <c r="AN83" s="12">
        <v>4</v>
      </c>
      <c r="AO83" s="12">
        <v>23</v>
      </c>
      <c r="AP83" s="12"/>
      <c r="AQ83" s="12"/>
      <c r="AR83" s="16"/>
    </row>
    <row r="84" spans="1:44">
      <c r="A84" s="17"/>
      <c r="B84" s="18"/>
      <c r="C84" s="19"/>
      <c r="D84" s="57">
        <f>SUM(J84+P84+V84+AC84+AI84)</f>
        <v>3805</v>
      </c>
      <c r="E84" s="57">
        <f>SUM(K84+Q84+W84+AD84+AJ84)</f>
        <v>73022</v>
      </c>
      <c r="F84" s="21"/>
      <c r="G84" s="20"/>
      <c r="H84" s="20"/>
      <c r="I84" s="20"/>
      <c r="J84" s="57">
        <f>SUM(F80+F81+F82+F83+H80+H81+H82+H83+J80+J81+J82+J83)</f>
        <v>3753</v>
      </c>
      <c r="K84" s="58">
        <f>SUM(G80+G81+G82+G83+I80+I81+I82+I83+K80+K81+K82+K83)</f>
        <v>72131</v>
      </c>
      <c r="L84" s="20"/>
      <c r="M84" s="20"/>
      <c r="N84" s="20"/>
      <c r="O84" s="20"/>
      <c r="P84" s="57">
        <f>SUM(L80+L81+L82+L83+N80+N81+N82+N83+P80+P81+P82+P83)</f>
        <v>5</v>
      </c>
      <c r="Q84" s="58">
        <f>SUM(M80+M81+M82+M83+O80+O81+O82+O83+Q80+Q81+Q82+Q83)</f>
        <v>290</v>
      </c>
      <c r="R84" s="21"/>
      <c r="S84" s="20"/>
      <c r="T84" s="20"/>
      <c r="U84" s="20"/>
      <c r="V84" s="57">
        <f>SUM(R80+R81+R82+R83+T80+T81+T82+T83+V80+V81+V82+V83)</f>
        <v>14</v>
      </c>
      <c r="W84" s="57">
        <f>SUM(S80+S81+S82+S83+U80+U81+U82+U83+W80+W81+W82+W83)</f>
        <v>160</v>
      </c>
      <c r="X84" s="21"/>
      <c r="Y84" s="20"/>
      <c r="Z84" s="20"/>
      <c r="AA84" s="20"/>
      <c r="AB84" s="20"/>
      <c r="AC84" s="57">
        <f>SUM(Y80+Y81+Y82+Y83+AA80+AA81+AA82+AA83+AC80+AC81+AC82+AC83)</f>
        <v>32</v>
      </c>
      <c r="AD84" s="58">
        <f>SUM(Z80+Z81+Z82+Z83+AB80+AB81+AB82+AB83+AD80+AD81+AD82+AD83)</f>
        <v>398</v>
      </c>
      <c r="AE84" s="21"/>
      <c r="AF84" s="20"/>
      <c r="AG84" s="20"/>
      <c r="AH84" s="20"/>
      <c r="AI84" s="57">
        <f>SUM(AE80+AE81+AE82+AE83+AG80+AG81+AG82+AG83+AI80+AI81+AI82+AI83)</f>
        <v>1</v>
      </c>
      <c r="AJ84" s="58">
        <f>SUM(AF80+AF81+AF82+AF83+AH80+AH81+AH82+AH83+AJ80+AJ81+AJ82+AJ83)</f>
        <v>43</v>
      </c>
      <c r="AK84" s="15"/>
      <c r="AL84" s="12"/>
      <c r="AM84" s="12"/>
      <c r="AN84" s="12"/>
      <c r="AO84" s="12"/>
      <c r="AP84" s="12"/>
      <c r="AQ84" s="12"/>
      <c r="AR84" s="16"/>
    </row>
    <row r="85" spans="1:44">
      <c r="A85" s="24"/>
      <c r="B85" s="25"/>
      <c r="C85" s="26"/>
      <c r="D85" s="27"/>
      <c r="E85" s="27"/>
      <c r="F85" s="28"/>
      <c r="G85" s="29"/>
      <c r="H85" s="29"/>
      <c r="I85" s="29"/>
      <c r="J85" s="59"/>
      <c r="K85" s="60">
        <f>SUM(K84/E84)</f>
        <v>0.98779819780340172</v>
      </c>
      <c r="L85" s="30"/>
      <c r="M85" s="29"/>
      <c r="N85" s="29"/>
      <c r="O85" s="29"/>
      <c r="P85" s="59"/>
      <c r="Q85" s="60">
        <f>SUM(Q84/E84)</f>
        <v>3.9714058776806989E-3</v>
      </c>
      <c r="R85" s="28"/>
      <c r="S85" s="29"/>
      <c r="T85" s="29"/>
      <c r="U85" s="29"/>
      <c r="V85" s="59"/>
      <c r="W85" s="63">
        <f>SUM(W84/E84)</f>
        <v>2.191120484237627E-3</v>
      </c>
      <c r="X85" s="32"/>
      <c r="Y85" s="30"/>
      <c r="Z85" s="29"/>
      <c r="AA85" s="29"/>
      <c r="AB85" s="29"/>
      <c r="AC85" s="59"/>
      <c r="AD85" s="60">
        <f>SUM(AD84/E84)</f>
        <v>5.4504122045410976E-3</v>
      </c>
      <c r="AE85" s="32"/>
      <c r="AF85" s="31"/>
      <c r="AG85" s="29"/>
      <c r="AH85" s="29"/>
      <c r="AI85" s="59"/>
      <c r="AJ85" s="65">
        <f>SUM(AJ84/K84)</f>
        <v>5.9613758300869249E-4</v>
      </c>
      <c r="AK85" s="15"/>
      <c r="AL85" s="12"/>
      <c r="AM85" s="12"/>
      <c r="AN85" s="12"/>
      <c r="AO85" s="12"/>
      <c r="AP85" s="12"/>
      <c r="AQ85" s="12"/>
      <c r="AR85" s="16"/>
    </row>
    <row r="86" spans="1:44">
      <c r="A86" s="84">
        <v>28</v>
      </c>
      <c r="B86" s="93" t="s">
        <v>85</v>
      </c>
      <c r="C86" s="93">
        <v>317</v>
      </c>
      <c r="D86" s="93" t="s">
        <v>5</v>
      </c>
      <c r="E86" s="11" t="s">
        <v>42</v>
      </c>
      <c r="F86" s="12">
        <v>1</v>
      </c>
      <c r="G86" s="12">
        <v>55</v>
      </c>
      <c r="H86" s="12">
        <v>11</v>
      </c>
      <c r="I86" s="12">
        <v>227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4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4"/>
      <c r="AK86" s="15"/>
      <c r="AL86" s="12"/>
      <c r="AM86" s="12"/>
      <c r="AN86" s="12"/>
      <c r="AO86" s="12"/>
      <c r="AP86" s="12"/>
      <c r="AQ86" s="12"/>
      <c r="AR86" s="16"/>
    </row>
    <row r="87" spans="1:44">
      <c r="A87" s="84"/>
      <c r="B87" s="93"/>
      <c r="C87" s="93"/>
      <c r="D87" s="93"/>
      <c r="E87" s="11" t="s">
        <v>41</v>
      </c>
      <c r="F87" s="12">
        <v>5</v>
      </c>
      <c r="G87" s="12">
        <v>113</v>
      </c>
      <c r="H87" s="12">
        <v>32</v>
      </c>
      <c r="I87" s="12">
        <v>393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4"/>
      <c r="X87" s="12" t="s">
        <v>50</v>
      </c>
      <c r="Y87" s="12"/>
      <c r="Z87" s="12"/>
      <c r="AA87" s="12">
        <v>1</v>
      </c>
      <c r="AB87" s="12">
        <v>3</v>
      </c>
      <c r="AC87" s="12"/>
      <c r="AD87" s="12"/>
      <c r="AE87" s="12"/>
      <c r="AF87" s="12"/>
      <c r="AG87" s="12"/>
      <c r="AH87" s="12"/>
      <c r="AI87" s="12"/>
      <c r="AJ87" s="14"/>
      <c r="AK87" s="15"/>
      <c r="AL87" s="12"/>
      <c r="AM87" s="12"/>
      <c r="AN87" s="12"/>
      <c r="AO87" s="12"/>
      <c r="AP87" s="12"/>
      <c r="AQ87" s="12"/>
      <c r="AR87" s="16"/>
    </row>
    <row r="88" spans="1:44">
      <c r="A88" s="17"/>
      <c r="B88" s="18"/>
      <c r="C88" s="19"/>
      <c r="D88" s="57">
        <f>SUM(J88+P88+V88+AC88+AI88)</f>
        <v>50</v>
      </c>
      <c r="E88" s="57">
        <f>SUM(K88+Q88+W88+AD88+AJ88)</f>
        <v>791</v>
      </c>
      <c r="F88" s="21"/>
      <c r="G88" s="20"/>
      <c r="H88" s="20"/>
      <c r="I88" s="20"/>
      <c r="J88" s="57">
        <f>SUM(F86+F87+H86+H87+J86+J87)</f>
        <v>49</v>
      </c>
      <c r="K88" s="58">
        <f>SUM(G86+G87+I86+I87+K86+K87)</f>
        <v>788</v>
      </c>
      <c r="L88" s="20"/>
      <c r="M88" s="20"/>
      <c r="N88" s="20"/>
      <c r="O88" s="20"/>
      <c r="P88" s="57">
        <f>SUM(L86+L87+N86+N87+P86+P87)</f>
        <v>0</v>
      </c>
      <c r="Q88" s="57">
        <f>SUM(M86+M87+O86+O87+Q86+Q87)</f>
        <v>0</v>
      </c>
      <c r="R88" s="21"/>
      <c r="S88" s="20"/>
      <c r="T88" s="20"/>
      <c r="U88" s="20"/>
      <c r="V88" s="57">
        <f>SUM(R86+R87+T86+T87+V86+V87)</f>
        <v>0</v>
      </c>
      <c r="W88" s="57">
        <f>SUM(S86+S87+U86+U87+W86+W87)</f>
        <v>0</v>
      </c>
      <c r="X88" s="21"/>
      <c r="Y88" s="20"/>
      <c r="Z88" s="20"/>
      <c r="AA88" s="20"/>
      <c r="AB88" s="20"/>
      <c r="AC88" s="57">
        <f>SUM(Y86+Y87+AA86+AA87+AC86+AC87)</f>
        <v>1</v>
      </c>
      <c r="AD88" s="57">
        <f>SUM(Z86+Z87+AB86+AB87+AD86+AD87)</f>
        <v>3</v>
      </c>
      <c r="AE88" s="21"/>
      <c r="AF88" s="20"/>
      <c r="AG88" s="20"/>
      <c r="AH88" s="20"/>
      <c r="AI88" s="57">
        <f>SUM(AE86+AE87+AG86+AG87+AI86+AI87)</f>
        <v>0</v>
      </c>
      <c r="AJ88" s="57">
        <f>SUM(AF86+AF87+AH86+AH87+AJ86+AJ87)</f>
        <v>0</v>
      </c>
      <c r="AK88" s="15"/>
      <c r="AL88" s="12"/>
      <c r="AM88" s="12"/>
      <c r="AN88" s="12"/>
      <c r="AO88" s="12"/>
      <c r="AP88" s="12"/>
      <c r="AQ88" s="12"/>
      <c r="AR88" s="16"/>
    </row>
    <row r="89" spans="1:44">
      <c r="A89" s="24"/>
      <c r="B89" s="25"/>
      <c r="C89" s="26"/>
      <c r="D89" s="27"/>
      <c r="E89" s="27"/>
      <c r="F89" s="28"/>
      <c r="G89" s="29"/>
      <c r="H89" s="29"/>
      <c r="I89" s="29"/>
      <c r="J89" s="59"/>
      <c r="K89" s="60">
        <f>SUM(K88/E88)</f>
        <v>0.99620733249051829</v>
      </c>
      <c r="L89" s="30"/>
      <c r="M89" s="29"/>
      <c r="N89" s="29"/>
      <c r="O89" s="29"/>
      <c r="P89" s="59"/>
      <c r="Q89" s="62">
        <f>SUM(Q88/E88)</f>
        <v>0</v>
      </c>
      <c r="R89" s="28"/>
      <c r="S89" s="29"/>
      <c r="T89" s="29"/>
      <c r="U89" s="29"/>
      <c r="V89" s="59"/>
      <c r="W89" s="62">
        <f>SUM(W88/E88)</f>
        <v>0</v>
      </c>
      <c r="X89" s="32"/>
      <c r="Y89" s="30"/>
      <c r="Z89" s="29"/>
      <c r="AA89" s="29"/>
      <c r="AB89" s="29"/>
      <c r="AC89" s="59"/>
      <c r="AD89" s="63">
        <f>SUM(AD88/E88)</f>
        <v>3.7926675094816687E-3</v>
      </c>
      <c r="AE89" s="32"/>
      <c r="AF89" s="31"/>
      <c r="AG89" s="29"/>
      <c r="AH89" s="29"/>
      <c r="AI89" s="59"/>
      <c r="AJ89" s="62">
        <f>SUM(AJ88/E88)</f>
        <v>0</v>
      </c>
      <c r="AK89" s="15"/>
      <c r="AL89" s="12"/>
      <c r="AM89" s="12"/>
      <c r="AN89" s="12"/>
      <c r="AO89" s="12"/>
      <c r="AP89" s="12"/>
      <c r="AQ89" s="12"/>
      <c r="AR89" s="16"/>
    </row>
    <row r="90" spans="1:44">
      <c r="A90" s="84">
        <v>29</v>
      </c>
      <c r="B90" s="93" t="s">
        <v>85</v>
      </c>
      <c r="C90" s="93">
        <v>300</v>
      </c>
      <c r="D90" s="93" t="s">
        <v>5</v>
      </c>
      <c r="E90" s="11" t="s">
        <v>42</v>
      </c>
      <c r="F90" s="12">
        <v>15</v>
      </c>
      <c r="G90" s="12">
        <v>1003</v>
      </c>
      <c r="H90" s="12">
        <v>93</v>
      </c>
      <c r="I90" s="12">
        <v>3033</v>
      </c>
      <c r="J90" s="12">
        <v>7</v>
      </c>
      <c r="K90" s="12">
        <v>571</v>
      </c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4"/>
      <c r="X90" s="12" t="s">
        <v>50</v>
      </c>
      <c r="Y90" s="12">
        <v>1</v>
      </c>
      <c r="Z90" s="12">
        <v>27</v>
      </c>
      <c r="AA90" s="12">
        <v>2</v>
      </c>
      <c r="AB90" s="12">
        <v>27</v>
      </c>
      <c r="AC90" s="12"/>
      <c r="AD90" s="12"/>
      <c r="AE90" s="12"/>
      <c r="AF90" s="12"/>
      <c r="AG90" s="12"/>
      <c r="AH90" s="12"/>
      <c r="AI90" s="12"/>
      <c r="AJ90" s="14"/>
      <c r="AK90" s="15"/>
      <c r="AL90" s="12"/>
      <c r="AM90" s="12"/>
      <c r="AN90" s="12"/>
      <c r="AO90" s="12"/>
      <c r="AP90" s="12"/>
      <c r="AQ90" s="12"/>
      <c r="AR90" s="16"/>
    </row>
    <row r="91" spans="1:44">
      <c r="A91" s="84"/>
      <c r="B91" s="93"/>
      <c r="C91" s="93"/>
      <c r="D91" s="93"/>
      <c r="E91" s="11" t="s">
        <v>41</v>
      </c>
      <c r="F91" s="12"/>
      <c r="G91" s="12"/>
      <c r="H91" s="12">
        <v>4</v>
      </c>
      <c r="I91" s="12">
        <v>16</v>
      </c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4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4"/>
      <c r="AK91" s="15"/>
      <c r="AL91" s="12"/>
      <c r="AM91" s="12"/>
      <c r="AN91" s="12"/>
      <c r="AO91" s="12"/>
      <c r="AP91" s="12"/>
      <c r="AQ91" s="12"/>
      <c r="AR91" s="16"/>
    </row>
    <row r="92" spans="1:44">
      <c r="A92" s="17"/>
      <c r="B92" s="18"/>
      <c r="C92" s="19"/>
      <c r="D92" s="57">
        <f>SUM(J92+P92+V92+AC92+AI92)</f>
        <v>122</v>
      </c>
      <c r="E92" s="57">
        <f>SUM(K92+Q92+W92+AD92+AJ92)</f>
        <v>4677</v>
      </c>
      <c r="F92" s="21"/>
      <c r="G92" s="20"/>
      <c r="H92" s="20"/>
      <c r="I92" s="20"/>
      <c r="J92" s="57">
        <f>SUM(F90+F91+H90+H91+J90+J91)</f>
        <v>119</v>
      </c>
      <c r="K92" s="58">
        <f>SUM(G90+G91+I90+I91+K90+K91)</f>
        <v>4623</v>
      </c>
      <c r="L92" s="20"/>
      <c r="M92" s="20"/>
      <c r="N92" s="20"/>
      <c r="O92" s="20"/>
      <c r="P92" s="57">
        <f>SUM(L90+L91+N90+N91+P90+P91)</f>
        <v>0</v>
      </c>
      <c r="Q92" s="57">
        <f>SUM(M90+M91+O90+O91+Q90+Q91)</f>
        <v>0</v>
      </c>
      <c r="R92" s="21"/>
      <c r="S92" s="20"/>
      <c r="T92" s="20"/>
      <c r="U92" s="20"/>
      <c r="V92" s="57">
        <f>SUM(R90+R91+T90+T91+V90+V91)</f>
        <v>0</v>
      </c>
      <c r="W92" s="57">
        <f>SUM(S90+S91+U90+U91+W90+W91)</f>
        <v>0</v>
      </c>
      <c r="X92" s="21"/>
      <c r="Y92" s="20"/>
      <c r="Z92" s="20"/>
      <c r="AA92" s="20"/>
      <c r="AB92" s="20"/>
      <c r="AC92" s="57">
        <f>SUM(Y90+Y91+AA90+AA91+AC90+AC91)</f>
        <v>3</v>
      </c>
      <c r="AD92" s="57">
        <f>SUM(Z90+Z91+AB90+AB91+AD90+AD91)</f>
        <v>54</v>
      </c>
      <c r="AE92" s="21"/>
      <c r="AF92" s="20"/>
      <c r="AG92" s="20"/>
      <c r="AH92" s="20"/>
      <c r="AI92" s="57">
        <f>SUM(AE90+AE91+AG90+AG91+AI90+AI91)</f>
        <v>0</v>
      </c>
      <c r="AJ92" s="57">
        <f>SUM(AF90+AF91+AH90+AH91+AJ90+AJ91)</f>
        <v>0</v>
      </c>
      <c r="AK92" s="15"/>
      <c r="AL92" s="12"/>
      <c r="AM92" s="12"/>
      <c r="AN92" s="12"/>
      <c r="AO92" s="12"/>
      <c r="AP92" s="12"/>
      <c r="AQ92" s="12"/>
      <c r="AR92" s="16"/>
    </row>
    <row r="93" spans="1:44">
      <c r="A93" s="24"/>
      <c r="B93" s="25"/>
      <c r="C93" s="26"/>
      <c r="D93" s="27"/>
      <c r="E93" s="27"/>
      <c r="F93" s="28"/>
      <c r="G93" s="29"/>
      <c r="H93" s="29"/>
      <c r="I93" s="29"/>
      <c r="J93" s="59"/>
      <c r="K93" s="60">
        <f>SUM(K92/E92)</f>
        <v>0.9884541372674791</v>
      </c>
      <c r="L93" s="30"/>
      <c r="M93" s="29"/>
      <c r="N93" s="29"/>
      <c r="O93" s="29"/>
      <c r="P93" s="59"/>
      <c r="Q93" s="62">
        <f>SUM(Q92/E92)</f>
        <v>0</v>
      </c>
      <c r="R93" s="28"/>
      <c r="S93" s="29"/>
      <c r="T93" s="29"/>
      <c r="U93" s="29"/>
      <c r="V93" s="59"/>
      <c r="W93" s="62">
        <f>SUM(W92/E92)</f>
        <v>0</v>
      </c>
      <c r="X93" s="32"/>
      <c r="Y93" s="30"/>
      <c r="Z93" s="29"/>
      <c r="AA93" s="29"/>
      <c r="AB93" s="29"/>
      <c r="AC93" s="59"/>
      <c r="AD93" s="63">
        <f>SUM(AD92/E92)</f>
        <v>1.1545862732520847E-2</v>
      </c>
      <c r="AE93" s="32"/>
      <c r="AF93" s="31"/>
      <c r="AG93" s="29"/>
      <c r="AH93" s="29"/>
      <c r="AI93" s="59"/>
      <c r="AJ93" s="62">
        <f>SUM(AJ92/E92)</f>
        <v>0</v>
      </c>
      <c r="AK93" s="15"/>
      <c r="AL93" s="12"/>
      <c r="AM93" s="12"/>
      <c r="AN93" s="12"/>
      <c r="AO93" s="12"/>
      <c r="AP93" s="12"/>
      <c r="AQ93" s="12"/>
      <c r="AR93" s="16"/>
    </row>
    <row r="94" spans="1:44">
      <c r="A94" s="84">
        <v>30</v>
      </c>
      <c r="B94" s="93" t="s">
        <v>85</v>
      </c>
      <c r="C94" s="93">
        <v>425</v>
      </c>
      <c r="D94" s="93" t="s">
        <v>5</v>
      </c>
      <c r="E94" s="11" t="s">
        <v>42</v>
      </c>
      <c r="F94" s="12">
        <v>1</v>
      </c>
      <c r="G94" s="12">
        <v>29</v>
      </c>
      <c r="H94" s="12">
        <v>9</v>
      </c>
      <c r="I94" s="12">
        <v>246</v>
      </c>
      <c r="J94" s="12">
        <v>1</v>
      </c>
      <c r="K94" s="12">
        <v>22</v>
      </c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4"/>
      <c r="X94" s="12" t="s">
        <v>50</v>
      </c>
      <c r="Y94" s="12">
        <v>1</v>
      </c>
      <c r="Z94" s="12">
        <v>11</v>
      </c>
      <c r="AA94" s="12">
        <v>2</v>
      </c>
      <c r="AB94" s="12">
        <v>20</v>
      </c>
      <c r="AC94" s="12"/>
      <c r="AD94" s="12"/>
      <c r="AE94" s="12"/>
      <c r="AF94" s="12"/>
      <c r="AG94" s="12"/>
      <c r="AH94" s="12"/>
      <c r="AI94" s="12"/>
      <c r="AJ94" s="14"/>
      <c r="AK94" s="15"/>
      <c r="AL94" s="12"/>
      <c r="AM94" s="12"/>
      <c r="AN94" s="12"/>
      <c r="AO94" s="12"/>
      <c r="AP94" s="12"/>
      <c r="AQ94" s="12"/>
      <c r="AR94" s="16"/>
    </row>
    <row r="95" spans="1:44">
      <c r="A95" s="84"/>
      <c r="B95" s="93"/>
      <c r="C95" s="93"/>
      <c r="D95" s="93"/>
      <c r="E95" s="11" t="s">
        <v>41</v>
      </c>
      <c r="F95" s="12">
        <v>14</v>
      </c>
      <c r="G95" s="12">
        <v>264</v>
      </c>
      <c r="H95" s="12">
        <v>89</v>
      </c>
      <c r="I95" s="12">
        <v>1358</v>
      </c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4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4"/>
      <c r="AK95" s="15"/>
      <c r="AL95" s="12"/>
      <c r="AM95" s="12"/>
      <c r="AN95" s="12"/>
      <c r="AO95" s="12"/>
      <c r="AP95" s="12"/>
      <c r="AQ95" s="12"/>
      <c r="AR95" s="16"/>
    </row>
    <row r="96" spans="1:44">
      <c r="A96" s="17"/>
      <c r="B96" s="18"/>
      <c r="C96" s="19"/>
      <c r="D96" s="57">
        <f>SUM(J96+P96+V96+AC96+AI96)</f>
        <v>103</v>
      </c>
      <c r="E96" s="57">
        <f>SUM(K96+Q96+W96+AD96+AJ96)</f>
        <v>1622</v>
      </c>
      <c r="F96" s="21"/>
      <c r="G96" s="20"/>
      <c r="H96" s="20"/>
      <c r="I96" s="20"/>
      <c r="J96" s="57">
        <f>SUM(F95+H95+J95)</f>
        <v>103</v>
      </c>
      <c r="K96" s="58">
        <f>SUM(G95+I95+K95)</f>
        <v>1622</v>
      </c>
      <c r="L96" s="20"/>
      <c r="M96" s="20"/>
      <c r="N96" s="20"/>
      <c r="O96" s="20"/>
      <c r="P96" s="57">
        <f>SUM(L95+N95+P95)</f>
        <v>0</v>
      </c>
      <c r="Q96" s="57">
        <f>SUM(M95+O95+Q95)</f>
        <v>0</v>
      </c>
      <c r="R96" s="21"/>
      <c r="S96" s="20"/>
      <c r="T96" s="20"/>
      <c r="U96" s="20"/>
      <c r="V96" s="57">
        <f>SUM(R95+T95+V95)</f>
        <v>0</v>
      </c>
      <c r="W96" s="57">
        <f>SUM(S95+U95+W95)</f>
        <v>0</v>
      </c>
      <c r="X96" s="21"/>
      <c r="Y96" s="20"/>
      <c r="Z96" s="20"/>
      <c r="AA96" s="20"/>
      <c r="AB96" s="20"/>
      <c r="AC96" s="57">
        <f>SUM(Y95+AA95+AC95)</f>
        <v>0</v>
      </c>
      <c r="AD96" s="57">
        <f>SUM(Z95+AB95+AD95)</f>
        <v>0</v>
      </c>
      <c r="AE96" s="21"/>
      <c r="AF96" s="20"/>
      <c r="AG96" s="20"/>
      <c r="AH96" s="20"/>
      <c r="AI96" s="57">
        <f>SUM(AE95+AG95+AI95)</f>
        <v>0</v>
      </c>
      <c r="AJ96" s="57">
        <f>SUM(AF95+AH95+AJ95)</f>
        <v>0</v>
      </c>
      <c r="AK96" s="15"/>
      <c r="AL96" s="12"/>
      <c r="AM96" s="12"/>
      <c r="AN96" s="12"/>
      <c r="AO96" s="12"/>
      <c r="AP96" s="12"/>
      <c r="AQ96" s="12"/>
      <c r="AR96" s="16"/>
    </row>
    <row r="97" spans="1:44">
      <c r="A97" s="24"/>
      <c r="B97" s="25"/>
      <c r="C97" s="26"/>
      <c r="D97" s="27"/>
      <c r="E97" s="27"/>
      <c r="F97" s="28"/>
      <c r="G97" s="29"/>
      <c r="H97" s="29"/>
      <c r="I97" s="29"/>
      <c r="J97" s="59"/>
      <c r="K97" s="61">
        <f>SUM(K96/E96)</f>
        <v>1</v>
      </c>
      <c r="L97" s="30"/>
      <c r="M97" s="29"/>
      <c r="N97" s="29"/>
      <c r="O97" s="29"/>
      <c r="P97" s="59"/>
      <c r="Q97" s="62">
        <f>SUM(Q96/E96)</f>
        <v>0</v>
      </c>
      <c r="R97" s="28"/>
      <c r="S97" s="29"/>
      <c r="T97" s="29"/>
      <c r="U97" s="29"/>
      <c r="V97" s="59"/>
      <c r="W97" s="62">
        <f>SUM(W96/E96)</f>
        <v>0</v>
      </c>
      <c r="X97" s="32"/>
      <c r="Y97" s="30"/>
      <c r="Z97" s="29"/>
      <c r="AA97" s="29"/>
      <c r="AB97" s="29"/>
      <c r="AC97" s="59"/>
      <c r="AD97" s="62">
        <f>SUM(AD96/E96)</f>
        <v>0</v>
      </c>
      <c r="AE97" s="32"/>
      <c r="AF97" s="31"/>
      <c r="AG97" s="29"/>
      <c r="AH97" s="29"/>
      <c r="AI97" s="59"/>
      <c r="AJ97" s="62">
        <f>SUM(AJ96/E96)</f>
        <v>0</v>
      </c>
      <c r="AK97" s="15"/>
      <c r="AL97" s="12"/>
      <c r="AM97" s="12"/>
      <c r="AN97" s="12"/>
      <c r="AO97" s="12"/>
      <c r="AP97" s="12"/>
      <c r="AQ97" s="12"/>
      <c r="AR97" s="16"/>
    </row>
    <row r="98" spans="1:44">
      <c r="A98" s="84">
        <v>31</v>
      </c>
      <c r="B98" s="93" t="s">
        <v>85</v>
      </c>
      <c r="C98" s="93">
        <v>227</v>
      </c>
      <c r="D98" s="93" t="s">
        <v>5</v>
      </c>
      <c r="E98" s="11" t="s">
        <v>42</v>
      </c>
      <c r="F98" s="12">
        <v>9</v>
      </c>
      <c r="G98" s="12">
        <v>483</v>
      </c>
      <c r="H98" s="12">
        <v>55</v>
      </c>
      <c r="I98" s="12">
        <v>1872</v>
      </c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4"/>
      <c r="X98" s="12" t="s">
        <v>50</v>
      </c>
      <c r="Y98" s="12"/>
      <c r="Z98" s="12"/>
      <c r="AA98" s="12">
        <v>1</v>
      </c>
      <c r="AB98" s="12">
        <v>21</v>
      </c>
      <c r="AC98" s="12"/>
      <c r="AD98" s="12"/>
      <c r="AE98" s="12"/>
      <c r="AF98" s="12"/>
      <c r="AG98" s="12"/>
      <c r="AH98" s="12"/>
      <c r="AI98" s="12"/>
      <c r="AJ98" s="14"/>
      <c r="AK98" s="15"/>
      <c r="AL98" s="12"/>
      <c r="AM98" s="12"/>
      <c r="AN98" s="12"/>
      <c r="AO98" s="12"/>
      <c r="AP98" s="12"/>
      <c r="AQ98" s="12"/>
      <c r="AR98" s="16"/>
    </row>
    <row r="99" spans="1:44">
      <c r="A99" s="84"/>
      <c r="B99" s="93"/>
      <c r="C99" s="93"/>
      <c r="D99" s="93"/>
      <c r="E99" s="94" t="s">
        <v>41</v>
      </c>
      <c r="F99" s="12">
        <v>56</v>
      </c>
      <c r="G99" s="12">
        <v>1924</v>
      </c>
      <c r="H99" s="12">
        <v>585</v>
      </c>
      <c r="I99" s="12">
        <v>11796</v>
      </c>
      <c r="J99" s="12">
        <v>16</v>
      </c>
      <c r="K99" s="12">
        <v>539</v>
      </c>
      <c r="L99" s="12"/>
      <c r="M99" s="12"/>
      <c r="N99" s="12"/>
      <c r="O99" s="12"/>
      <c r="P99" s="12"/>
      <c r="Q99" s="12"/>
      <c r="R99" s="12"/>
      <c r="S99" s="12"/>
      <c r="T99" s="12">
        <v>2</v>
      </c>
      <c r="U99" s="12">
        <v>32</v>
      </c>
      <c r="V99" s="12"/>
      <c r="W99" s="14"/>
      <c r="X99" s="12" t="s">
        <v>50</v>
      </c>
      <c r="Y99" s="12">
        <v>1</v>
      </c>
      <c r="Z99" s="12">
        <v>7</v>
      </c>
      <c r="AA99" s="12">
        <v>12</v>
      </c>
      <c r="AB99" s="12">
        <v>150</v>
      </c>
      <c r="AC99" s="12"/>
      <c r="AD99" s="12"/>
      <c r="AE99" s="12">
        <v>1</v>
      </c>
      <c r="AF99" s="12">
        <v>15</v>
      </c>
      <c r="AG99" s="12">
        <v>7</v>
      </c>
      <c r="AH99" s="12">
        <v>233</v>
      </c>
      <c r="AI99" s="12"/>
      <c r="AJ99" s="14"/>
      <c r="AK99" s="15" t="s">
        <v>45</v>
      </c>
      <c r="AL99" s="12"/>
      <c r="AM99" s="12"/>
      <c r="AN99" s="12">
        <v>4</v>
      </c>
      <c r="AO99" s="12">
        <v>50</v>
      </c>
      <c r="AP99" s="12"/>
      <c r="AQ99" s="12"/>
      <c r="AR99" s="16"/>
    </row>
    <row r="100" spans="1:44">
      <c r="A100" s="84"/>
      <c r="B100" s="93"/>
      <c r="C100" s="93"/>
      <c r="D100" s="93"/>
      <c r="E100" s="94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4"/>
      <c r="X100" s="43" t="s">
        <v>65</v>
      </c>
      <c r="Y100" s="12">
        <v>1</v>
      </c>
      <c r="Z100" s="12">
        <v>12</v>
      </c>
      <c r="AA100" s="12">
        <v>5</v>
      </c>
      <c r="AB100" s="12">
        <v>127</v>
      </c>
      <c r="AC100" s="12"/>
      <c r="AD100" s="12"/>
      <c r="AE100" s="12"/>
      <c r="AF100" s="12"/>
      <c r="AG100" s="12"/>
      <c r="AH100" s="12"/>
      <c r="AI100" s="12"/>
      <c r="AJ100" s="14"/>
      <c r="AK100" s="15"/>
      <c r="AL100" s="12"/>
      <c r="AM100" s="12"/>
      <c r="AN100" s="12"/>
      <c r="AO100" s="12"/>
      <c r="AP100" s="12"/>
      <c r="AQ100" s="12"/>
      <c r="AR100" s="16"/>
    </row>
    <row r="101" spans="1:44">
      <c r="A101" s="17"/>
      <c r="B101" s="18"/>
      <c r="C101" s="19"/>
      <c r="D101" s="57">
        <f>SUM(J101+P101+V101+AC101+AI101)</f>
        <v>751</v>
      </c>
      <c r="E101" s="57">
        <f>SUM(K101+Q101+W101+AD101+AJ101)</f>
        <v>17211</v>
      </c>
      <c r="F101" s="21"/>
      <c r="G101" s="20"/>
      <c r="H101" s="20"/>
      <c r="I101" s="20"/>
      <c r="J101" s="57">
        <f>SUM(F98+F99+F100+H98+H99+H100+J98+J99+J100)</f>
        <v>721</v>
      </c>
      <c r="K101" s="57">
        <f>SUM(G98+G99+G100+I98+I99+I100+K98+K99+K100)</f>
        <v>16614</v>
      </c>
      <c r="L101" s="20"/>
      <c r="M101" s="20"/>
      <c r="N101" s="20"/>
      <c r="O101" s="20"/>
      <c r="P101" s="57">
        <f>SUM(L98+L99+L100+N98+N99+N100+P98+P99+P100)</f>
        <v>0</v>
      </c>
      <c r="Q101" s="57">
        <f>SUM(M98+M99+M100+O98+O99+O100+Q98+Q99+Q100)</f>
        <v>0</v>
      </c>
      <c r="R101" s="21"/>
      <c r="S101" s="20"/>
      <c r="T101" s="20"/>
      <c r="U101" s="20"/>
      <c r="V101" s="57">
        <f>SUM(R98+R99+R100+T98+T99+T100+V98+V99+V100)</f>
        <v>2</v>
      </c>
      <c r="W101" s="57">
        <f>SUM(S98+S99+S100+U98+U99+U100+W98+W99+W100)</f>
        <v>32</v>
      </c>
      <c r="X101" s="21"/>
      <c r="Y101" s="20"/>
      <c r="Z101" s="20"/>
      <c r="AA101" s="20"/>
      <c r="AB101" s="20"/>
      <c r="AC101" s="57">
        <f>SUM(Y98+Y99+Y100+AA98+AA99+AA100+AC98+AC99+AC100)</f>
        <v>20</v>
      </c>
      <c r="AD101" s="57">
        <f>SUM(Z98+Z99+Z100+AB98+AB99+AB100+AD98+AD99+AD100)</f>
        <v>317</v>
      </c>
      <c r="AE101" s="21"/>
      <c r="AF101" s="20"/>
      <c r="AG101" s="20"/>
      <c r="AH101" s="20"/>
      <c r="AI101" s="57">
        <f>SUM(AE98+AE99+AE100+AG98+AG99+AG100+AI98+AI99+AI100)</f>
        <v>8</v>
      </c>
      <c r="AJ101" s="57">
        <f>SUM(AF98+AF99+AF100+AH98+AH99+AH100+AJ98+AJ99+AJ100)</f>
        <v>248</v>
      </c>
      <c r="AK101" s="15"/>
      <c r="AL101" s="12"/>
      <c r="AM101" s="12"/>
      <c r="AN101" s="12"/>
      <c r="AO101" s="12"/>
      <c r="AP101" s="12"/>
      <c r="AQ101" s="12"/>
      <c r="AR101" s="16"/>
    </row>
    <row r="102" spans="1:44">
      <c r="A102" s="24"/>
      <c r="B102" s="25"/>
      <c r="C102" s="26"/>
      <c r="D102" s="27"/>
      <c r="E102" s="27"/>
      <c r="F102" s="28"/>
      <c r="G102" s="29"/>
      <c r="H102" s="29"/>
      <c r="I102" s="29"/>
      <c r="J102" s="59"/>
      <c r="K102" s="60">
        <f>SUM(K101/E101)</f>
        <v>0.965312881296845</v>
      </c>
      <c r="L102" s="30"/>
      <c r="M102" s="29"/>
      <c r="N102" s="29"/>
      <c r="O102" s="29"/>
      <c r="P102" s="59"/>
      <c r="Q102" s="61">
        <f>SUM(Q101/E101)</f>
        <v>0</v>
      </c>
      <c r="R102" s="28"/>
      <c r="S102" s="29"/>
      <c r="T102" s="29"/>
      <c r="U102" s="29"/>
      <c r="V102" s="59"/>
      <c r="W102" s="63">
        <f>SUM(W101/E101)</f>
        <v>1.8592760443902157E-3</v>
      </c>
      <c r="X102" s="32"/>
      <c r="Y102" s="30"/>
      <c r="Z102" s="29"/>
      <c r="AA102" s="29"/>
      <c r="AB102" s="29"/>
      <c r="AC102" s="59"/>
      <c r="AD102" s="60">
        <f>SUM(AD101/E101)</f>
        <v>1.8418453314740572E-2</v>
      </c>
      <c r="AE102" s="32"/>
      <c r="AF102" s="31"/>
      <c r="AG102" s="29"/>
      <c r="AH102" s="29"/>
      <c r="AI102" s="59"/>
      <c r="AJ102" s="60">
        <f>SUM(AJ101/K101)</f>
        <v>1.4927169856747321E-2</v>
      </c>
      <c r="AK102" s="15"/>
      <c r="AL102" s="12"/>
      <c r="AM102" s="12"/>
      <c r="AN102" s="12"/>
      <c r="AO102" s="12"/>
      <c r="AP102" s="12"/>
      <c r="AQ102" s="12"/>
      <c r="AR102" s="16"/>
    </row>
    <row r="103" spans="1:44">
      <c r="A103" s="84">
        <v>32</v>
      </c>
      <c r="B103" s="93" t="s">
        <v>85</v>
      </c>
      <c r="C103" s="93">
        <v>202</v>
      </c>
      <c r="D103" s="93" t="s">
        <v>5</v>
      </c>
      <c r="E103" s="11" t="s">
        <v>42</v>
      </c>
      <c r="F103" s="12">
        <v>41</v>
      </c>
      <c r="G103" s="12">
        <v>1274</v>
      </c>
      <c r="H103" s="12">
        <v>455</v>
      </c>
      <c r="I103" s="12">
        <v>10465</v>
      </c>
      <c r="J103" s="12">
        <v>9</v>
      </c>
      <c r="K103" s="12">
        <v>355</v>
      </c>
      <c r="L103" s="12"/>
      <c r="M103" s="12"/>
      <c r="N103" s="12"/>
      <c r="O103" s="12"/>
      <c r="P103" s="12"/>
      <c r="Q103" s="12"/>
      <c r="R103" s="12"/>
      <c r="S103" s="12"/>
      <c r="T103" s="12">
        <v>1</v>
      </c>
      <c r="U103" s="12">
        <v>5</v>
      </c>
      <c r="V103" s="12"/>
      <c r="W103" s="14"/>
      <c r="X103" s="12" t="s">
        <v>50</v>
      </c>
      <c r="Y103" s="12"/>
      <c r="Z103" s="12"/>
      <c r="AA103" s="12">
        <v>5</v>
      </c>
      <c r="AB103" s="12">
        <v>90</v>
      </c>
      <c r="AC103" s="12"/>
      <c r="AD103" s="12"/>
      <c r="AE103" s="12">
        <v>1</v>
      </c>
      <c r="AF103" s="12">
        <v>10</v>
      </c>
      <c r="AG103" s="12"/>
      <c r="AH103" s="12"/>
      <c r="AI103" s="12"/>
      <c r="AJ103" s="14"/>
      <c r="AK103" s="15"/>
      <c r="AL103" s="12"/>
      <c r="AM103" s="12"/>
      <c r="AN103" s="12"/>
      <c r="AO103" s="12"/>
      <c r="AP103" s="12"/>
      <c r="AQ103" s="12"/>
      <c r="AR103" s="16"/>
    </row>
    <row r="104" spans="1:44">
      <c r="A104" s="84"/>
      <c r="B104" s="93"/>
      <c r="C104" s="93"/>
      <c r="D104" s="93"/>
      <c r="E104" s="94" t="s">
        <v>41</v>
      </c>
      <c r="F104" s="12">
        <v>164</v>
      </c>
      <c r="G104" s="12">
        <v>2850</v>
      </c>
      <c r="H104" s="12">
        <v>2565</v>
      </c>
      <c r="I104" s="12">
        <v>35615</v>
      </c>
      <c r="J104" s="12">
        <v>32</v>
      </c>
      <c r="K104" s="12">
        <v>662</v>
      </c>
      <c r="L104" s="12">
        <v>1</v>
      </c>
      <c r="M104" s="12">
        <v>45</v>
      </c>
      <c r="N104" s="12">
        <v>1</v>
      </c>
      <c r="O104" s="12">
        <v>45</v>
      </c>
      <c r="P104" s="12"/>
      <c r="Q104" s="12"/>
      <c r="R104" s="12">
        <v>4</v>
      </c>
      <c r="S104" s="12">
        <v>77</v>
      </c>
      <c r="T104" s="12">
        <v>58</v>
      </c>
      <c r="U104" s="12">
        <v>958</v>
      </c>
      <c r="V104" s="12"/>
      <c r="W104" s="14"/>
      <c r="X104" s="12" t="s">
        <v>50</v>
      </c>
      <c r="Y104" s="12">
        <v>9</v>
      </c>
      <c r="Z104" s="12">
        <v>122</v>
      </c>
      <c r="AA104" s="12">
        <v>44</v>
      </c>
      <c r="AB104" s="12">
        <v>538</v>
      </c>
      <c r="AC104" s="12"/>
      <c r="AD104" s="12"/>
      <c r="AE104" s="12">
        <v>1</v>
      </c>
      <c r="AF104" s="12">
        <v>11</v>
      </c>
      <c r="AG104" s="12">
        <v>5</v>
      </c>
      <c r="AH104" s="12">
        <v>58</v>
      </c>
      <c r="AI104" s="12"/>
      <c r="AJ104" s="14"/>
      <c r="AK104" s="15" t="s">
        <v>44</v>
      </c>
      <c r="AL104" s="12"/>
      <c r="AM104" s="12"/>
      <c r="AN104" s="12">
        <v>1</v>
      </c>
      <c r="AO104" s="12">
        <v>9</v>
      </c>
      <c r="AP104" s="12"/>
      <c r="AQ104" s="12"/>
      <c r="AR104" s="16"/>
    </row>
    <row r="105" spans="1:44">
      <c r="A105" s="84"/>
      <c r="B105" s="93"/>
      <c r="C105" s="93"/>
      <c r="D105" s="93"/>
      <c r="E105" s="94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4"/>
      <c r="X105" s="43" t="s">
        <v>65</v>
      </c>
      <c r="Y105" s="12">
        <v>1</v>
      </c>
      <c r="Z105" s="12">
        <v>12</v>
      </c>
      <c r="AA105" s="12">
        <v>28</v>
      </c>
      <c r="AB105" s="12">
        <v>388</v>
      </c>
      <c r="AC105" s="12"/>
      <c r="AD105" s="12"/>
      <c r="AE105" s="12"/>
      <c r="AF105" s="12"/>
      <c r="AG105" s="12"/>
      <c r="AH105" s="12"/>
      <c r="AI105" s="12"/>
      <c r="AJ105" s="14"/>
      <c r="AK105" s="15"/>
      <c r="AL105" s="12"/>
      <c r="AM105" s="12"/>
      <c r="AN105" s="12"/>
      <c r="AO105" s="12"/>
      <c r="AP105" s="12"/>
      <c r="AQ105" s="12"/>
      <c r="AR105" s="16"/>
    </row>
    <row r="106" spans="1:44">
      <c r="A106" s="84"/>
      <c r="B106" s="93"/>
      <c r="C106" s="93"/>
      <c r="D106" s="93"/>
      <c r="E106" s="94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4"/>
      <c r="X106" s="12" t="s">
        <v>57</v>
      </c>
      <c r="Y106" s="12">
        <v>1</v>
      </c>
      <c r="Z106" s="12">
        <v>10</v>
      </c>
      <c r="AA106" s="12"/>
      <c r="AB106" s="12"/>
      <c r="AC106" s="12"/>
      <c r="AD106" s="12"/>
      <c r="AE106" s="12"/>
      <c r="AF106" s="12"/>
      <c r="AG106" s="12"/>
      <c r="AH106" s="12"/>
      <c r="AI106" s="12"/>
      <c r="AJ106" s="14"/>
      <c r="AK106" s="15" t="s">
        <v>45</v>
      </c>
      <c r="AL106" s="12">
        <v>2</v>
      </c>
      <c r="AM106" s="12">
        <v>10</v>
      </c>
      <c r="AN106" s="12">
        <v>6</v>
      </c>
      <c r="AO106" s="12">
        <v>34</v>
      </c>
      <c r="AP106" s="12"/>
      <c r="AQ106" s="12"/>
      <c r="AR106" s="16"/>
    </row>
    <row r="107" spans="1:44">
      <c r="A107" s="84"/>
      <c r="B107" s="93"/>
      <c r="C107" s="93"/>
      <c r="D107" s="93"/>
      <c r="E107" s="94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4"/>
      <c r="X107" s="12" t="s">
        <v>58</v>
      </c>
      <c r="Y107" s="12">
        <v>1</v>
      </c>
      <c r="Z107" s="12">
        <v>90</v>
      </c>
      <c r="AA107" s="12"/>
      <c r="AB107" s="12"/>
      <c r="AC107" s="12"/>
      <c r="AD107" s="12"/>
      <c r="AE107" s="12"/>
      <c r="AF107" s="12"/>
      <c r="AG107" s="12"/>
      <c r="AH107" s="12"/>
      <c r="AI107" s="12"/>
      <c r="AJ107" s="14"/>
      <c r="AK107" s="15"/>
      <c r="AL107" s="12"/>
      <c r="AM107" s="12"/>
      <c r="AN107" s="12"/>
      <c r="AO107" s="12"/>
      <c r="AP107" s="12"/>
      <c r="AQ107" s="12"/>
      <c r="AR107" s="16"/>
    </row>
    <row r="108" spans="1:44">
      <c r="A108" s="84"/>
      <c r="B108" s="93"/>
      <c r="C108" s="93"/>
      <c r="D108" s="93"/>
      <c r="E108" s="94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4"/>
      <c r="X108" s="12" t="s">
        <v>59</v>
      </c>
      <c r="Y108" s="12">
        <v>1</v>
      </c>
      <c r="Z108" s="12">
        <v>23</v>
      </c>
      <c r="AA108" s="12">
        <v>2</v>
      </c>
      <c r="AB108" s="12">
        <v>10</v>
      </c>
      <c r="AC108" s="12"/>
      <c r="AD108" s="12"/>
      <c r="AE108" s="12"/>
      <c r="AF108" s="12"/>
      <c r="AG108" s="12"/>
      <c r="AH108" s="12"/>
      <c r="AI108" s="12"/>
      <c r="AJ108" s="14"/>
      <c r="AK108" s="15"/>
      <c r="AL108" s="12"/>
      <c r="AM108" s="12"/>
      <c r="AN108" s="12"/>
      <c r="AO108" s="12"/>
      <c r="AP108" s="12"/>
      <c r="AQ108" s="12"/>
      <c r="AR108" s="16"/>
    </row>
    <row r="109" spans="1:44">
      <c r="A109" s="84"/>
      <c r="B109" s="93"/>
      <c r="C109" s="93" t="s">
        <v>87</v>
      </c>
      <c r="D109" s="93"/>
      <c r="E109" s="11" t="s">
        <v>42</v>
      </c>
      <c r="F109" s="12">
        <v>4</v>
      </c>
      <c r="G109" s="12">
        <v>322</v>
      </c>
      <c r="H109" s="12">
        <v>48</v>
      </c>
      <c r="I109" s="12">
        <v>1416</v>
      </c>
      <c r="J109" s="12">
        <v>1</v>
      </c>
      <c r="K109" s="12">
        <v>52</v>
      </c>
      <c r="L109" s="12">
        <v>2</v>
      </c>
      <c r="M109" s="12">
        <v>127</v>
      </c>
      <c r="N109" s="12">
        <v>1</v>
      </c>
      <c r="O109" s="12">
        <v>24</v>
      </c>
      <c r="P109" s="12"/>
      <c r="Q109" s="12"/>
      <c r="R109" s="12"/>
      <c r="S109" s="12"/>
      <c r="T109" s="12"/>
      <c r="U109" s="12"/>
      <c r="V109" s="12"/>
      <c r="W109" s="14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4"/>
      <c r="AK109" s="15"/>
      <c r="AL109" s="12"/>
      <c r="AM109" s="12"/>
      <c r="AN109" s="12"/>
      <c r="AO109" s="12"/>
      <c r="AP109" s="12"/>
      <c r="AQ109" s="12"/>
      <c r="AR109" s="16" t="s">
        <v>56</v>
      </c>
    </row>
    <row r="110" spans="1:44">
      <c r="A110" s="84"/>
      <c r="B110" s="93"/>
      <c r="C110" s="93"/>
      <c r="D110" s="93"/>
      <c r="E110" s="11" t="s">
        <v>41</v>
      </c>
      <c r="F110" s="12">
        <v>14</v>
      </c>
      <c r="G110" s="12">
        <v>376</v>
      </c>
      <c r="H110" s="12">
        <v>122</v>
      </c>
      <c r="I110" s="12">
        <v>1959</v>
      </c>
      <c r="J110" s="12">
        <v>1</v>
      </c>
      <c r="K110" s="12">
        <v>12</v>
      </c>
      <c r="L110" s="12">
        <v>1</v>
      </c>
      <c r="M110" s="12">
        <v>86</v>
      </c>
      <c r="N110" s="12">
        <v>1</v>
      </c>
      <c r="O110" s="12">
        <v>38</v>
      </c>
      <c r="P110" s="12"/>
      <c r="Q110" s="12"/>
      <c r="R110" s="12"/>
      <c r="S110" s="12"/>
      <c r="T110" s="12"/>
      <c r="U110" s="12"/>
      <c r="V110" s="12"/>
      <c r="W110" s="14"/>
      <c r="X110" s="12" t="s">
        <v>50</v>
      </c>
      <c r="Y110" s="12"/>
      <c r="Z110" s="12"/>
      <c r="AA110" s="12">
        <v>3</v>
      </c>
      <c r="AB110" s="12">
        <v>28</v>
      </c>
      <c r="AC110" s="12"/>
      <c r="AD110" s="12"/>
      <c r="AE110" s="12"/>
      <c r="AF110" s="12"/>
      <c r="AG110" s="12"/>
      <c r="AH110" s="12"/>
      <c r="AI110" s="12"/>
      <c r="AJ110" s="14"/>
      <c r="AK110" s="15" t="s">
        <v>45</v>
      </c>
      <c r="AL110" s="12"/>
      <c r="AM110" s="12"/>
      <c r="AN110" s="12">
        <v>2</v>
      </c>
      <c r="AO110" s="12">
        <v>31</v>
      </c>
      <c r="AP110" s="12"/>
      <c r="AQ110" s="12"/>
      <c r="AR110" s="16"/>
    </row>
    <row r="111" spans="1:44">
      <c r="A111" s="84"/>
      <c r="B111" s="93"/>
      <c r="C111" s="40" t="s">
        <v>88</v>
      </c>
      <c r="D111" s="93"/>
      <c r="E111" s="11" t="s">
        <v>42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4"/>
      <c r="X111" s="12"/>
      <c r="Y111" s="12"/>
      <c r="Z111" s="12"/>
      <c r="AA111" s="12"/>
      <c r="AB111" s="12"/>
      <c r="AC111" s="12"/>
      <c r="AD111" s="12"/>
      <c r="AE111" s="12"/>
      <c r="AF111" s="12"/>
      <c r="AG111" s="12">
        <v>2</v>
      </c>
      <c r="AH111" s="12">
        <v>98</v>
      </c>
      <c r="AI111" s="12"/>
      <c r="AJ111" s="14"/>
      <c r="AK111" s="15"/>
      <c r="AL111" s="12"/>
      <c r="AM111" s="12"/>
      <c r="AN111" s="12"/>
      <c r="AO111" s="12"/>
      <c r="AP111" s="12"/>
      <c r="AQ111" s="12"/>
      <c r="AR111" s="16"/>
    </row>
    <row r="112" spans="1:44">
      <c r="A112" s="17"/>
      <c r="B112" s="18"/>
      <c r="C112" s="19"/>
      <c r="D112" s="57">
        <f>SUM(J112+P112+V112+AC112+AI112)</f>
        <v>3451</v>
      </c>
      <c r="E112" s="57">
        <f>SUM(K112+Q112+W112+AD112+AJ112)</f>
        <v>55146</v>
      </c>
      <c r="F112" s="21"/>
      <c r="G112" s="20"/>
      <c r="H112" s="20"/>
      <c r="I112" s="20"/>
      <c r="J112" s="57">
        <f>SUM(F103+FF104+F105+F106+F107+F108+F109+F110+F111+H103+H104+H105+H106+H107+H108+H109+H110+H111+J103+J104+J105+J106+J107+J108+J109+J110+J111)</f>
        <v>3292</v>
      </c>
      <c r="K112" s="57">
        <f>SUM(G103+FG104+G105+G106+G107+G108+G109+G110+G111+I103+I104+I105+I106+I107+I108+I109+I110+I111+K103+K104+K105+K106+K107+K108+K109+K110+K111)</f>
        <v>52508</v>
      </c>
      <c r="L112" s="20"/>
      <c r="M112" s="20"/>
      <c r="N112" s="20"/>
      <c r="O112" s="20"/>
      <c r="P112" s="57">
        <f>SUM(L103+FL104+L105+L106+L107+L108+L109+L110+L111+N103+N104+N105+N106+N107+N108+N109+N110+N111+P103+P104+P105+P106+P107+P108+P109+P110+P111)</f>
        <v>6</v>
      </c>
      <c r="Q112" s="57">
        <f>SUM(M103+FM104+M105+M106+M107+M108+M109+M110+M111+O103+O104+O105+O106+O107+O108+O109+O110+O111+Q103+Q104+Q105+Q106+Q107+Q108+Q109+Q110+Q111)</f>
        <v>320</v>
      </c>
      <c r="R112" s="21"/>
      <c r="S112" s="20"/>
      <c r="T112" s="20"/>
      <c r="U112" s="20"/>
      <c r="V112" s="57">
        <f>SUM(R103+FR104+R105+R106+R107+R108+R109+R110+R111+T103+T104+T105+T106+T107+T108+T109+T110+T111+V103+V104+V105+V106+V107+V108+V109+V110+V111)</f>
        <v>59</v>
      </c>
      <c r="W112" s="57">
        <f>SUM(S103+FS104+S105+S106+S107+S108+S109+S110+S111+U103+U104+U105+U106+U107+U108+U109+U110+U111+W103+W104+W105+W106+W107+W108+W109+W110+W111)</f>
        <v>963</v>
      </c>
      <c r="X112" s="21"/>
      <c r="Y112" s="20"/>
      <c r="Z112" s="20"/>
      <c r="AA112" s="20"/>
      <c r="AB112" s="20"/>
      <c r="AC112" s="57">
        <f>SUM(Y103+FY104+Y105+Y106+Y107+Y108+Y109+Y110+Y111+AA103+AA104+AA105+AA106+AA107+AA108+AA109+AA110+AA111+AC103+AC104+AC105+AC106+AC107+AC108+AC109+AC110+AC111)</f>
        <v>86</v>
      </c>
      <c r="AD112" s="58">
        <f>SUM(Z103+FZ104+Z105+Z106+Z107+Z108+Z109+Z110+Z111+AB103+AB104+AB105+AB106+AB107+AB108+AB109+AB110+AB111+AD103+AD104+AD105+AD106+AD107+AD108+AD109+AD110+AD111)</f>
        <v>1189</v>
      </c>
      <c r="AE112" s="21"/>
      <c r="AF112" s="20"/>
      <c r="AG112" s="20"/>
      <c r="AH112" s="20"/>
      <c r="AI112" s="57">
        <f>SUM(AE103+GE104+AE105+AE106+AE107+AE108+AE109+AE110+AE111+AG103+AG104+AG105+AG106+AG107+AG108+AG109+AG110+AG111+AI103+AI104+AI105+AI106+AI107+AI108+AI109+AI110+AI111)</f>
        <v>8</v>
      </c>
      <c r="AJ112" s="58">
        <f>SUM(AF103+GF104+AF105+AF106+AF107+AF108+AF109+AF110+AF111+AH103+AH104+AH105+AH106+AH107+AH108+AH109+AH110+AH111+AJ103+AJ104+AJ105+AJ106+AJ107+AJ108+AJ109+AJ110+AJ111)</f>
        <v>166</v>
      </c>
      <c r="AK112" s="15"/>
      <c r="AL112" s="12"/>
      <c r="AM112" s="12"/>
      <c r="AN112" s="12"/>
      <c r="AO112" s="12"/>
      <c r="AP112" s="12"/>
      <c r="AQ112" s="12"/>
      <c r="AR112" s="16"/>
    </row>
    <row r="113" spans="1:44">
      <c r="A113" s="24"/>
      <c r="B113" s="25"/>
      <c r="C113" s="26"/>
      <c r="D113" s="27"/>
      <c r="E113" s="27"/>
      <c r="F113" s="28"/>
      <c r="G113" s="29"/>
      <c r="H113" s="29"/>
      <c r="I113" s="29"/>
      <c r="J113" s="59"/>
      <c r="K113" s="60">
        <f>SUM(K112/E112)</f>
        <v>0.95216334820295212</v>
      </c>
      <c r="L113" s="30"/>
      <c r="M113" s="29"/>
      <c r="N113" s="29"/>
      <c r="O113" s="29"/>
      <c r="P113" s="59"/>
      <c r="Q113" s="60">
        <f>SUM(Q112/E112)</f>
        <v>5.802778080005803E-3</v>
      </c>
      <c r="R113" s="28"/>
      <c r="S113" s="29"/>
      <c r="T113" s="29"/>
      <c r="U113" s="29"/>
      <c r="V113" s="59"/>
      <c r="W113" s="63">
        <f>SUM(W112/E112)</f>
        <v>1.7462735284517462E-2</v>
      </c>
      <c r="X113" s="32"/>
      <c r="Y113" s="30"/>
      <c r="Z113" s="29"/>
      <c r="AA113" s="29"/>
      <c r="AB113" s="29"/>
      <c r="AC113" s="59"/>
      <c r="AD113" s="60">
        <f>SUM(AD112/E112)</f>
        <v>2.1560947303521562E-2</v>
      </c>
      <c r="AE113" s="32"/>
      <c r="AF113" s="31"/>
      <c r="AG113" s="29"/>
      <c r="AH113" s="29"/>
      <c r="AI113" s="59"/>
      <c r="AJ113" s="60">
        <f>SUM(AJ112/E112)</f>
        <v>3.0101911290030103E-3</v>
      </c>
      <c r="AK113" s="15"/>
      <c r="AL113" s="12"/>
      <c r="AM113" s="12"/>
      <c r="AN113" s="12"/>
      <c r="AO113" s="12"/>
      <c r="AP113" s="12"/>
      <c r="AQ113" s="12"/>
      <c r="AR113" s="16"/>
    </row>
    <row r="114" spans="1:44">
      <c r="A114" s="84">
        <v>33</v>
      </c>
      <c r="B114" s="93" t="s">
        <v>85</v>
      </c>
      <c r="C114" s="93">
        <v>201</v>
      </c>
      <c r="D114" s="93" t="s">
        <v>5</v>
      </c>
      <c r="E114" s="11" t="s">
        <v>42</v>
      </c>
      <c r="F114" s="12">
        <v>42</v>
      </c>
      <c r="G114" s="12">
        <v>1334</v>
      </c>
      <c r="H114" s="12">
        <v>325</v>
      </c>
      <c r="I114" s="12">
        <v>7450</v>
      </c>
      <c r="J114" s="12">
        <v>6</v>
      </c>
      <c r="K114" s="12">
        <v>140</v>
      </c>
      <c r="L114" s="12"/>
      <c r="M114" s="12"/>
      <c r="N114" s="12">
        <v>1</v>
      </c>
      <c r="O114" s="12">
        <v>20</v>
      </c>
      <c r="P114" s="12"/>
      <c r="Q114" s="12"/>
      <c r="R114" s="12"/>
      <c r="S114" s="12"/>
      <c r="T114" s="12">
        <v>1</v>
      </c>
      <c r="U114" s="12">
        <v>18</v>
      </c>
      <c r="V114" s="12"/>
      <c r="W114" s="14"/>
      <c r="X114" s="12" t="s">
        <v>50</v>
      </c>
      <c r="Y114" s="12">
        <v>1</v>
      </c>
      <c r="Z114" s="12">
        <v>12</v>
      </c>
      <c r="AA114" s="12">
        <v>8</v>
      </c>
      <c r="AB114" s="12">
        <v>144</v>
      </c>
      <c r="AC114" s="12"/>
      <c r="AD114" s="12"/>
      <c r="AE114" s="12">
        <v>1</v>
      </c>
      <c r="AF114" s="12">
        <v>14</v>
      </c>
      <c r="AG114" s="12">
        <v>5</v>
      </c>
      <c r="AH114" s="12">
        <v>77</v>
      </c>
      <c r="AI114" s="12"/>
      <c r="AJ114" s="14"/>
      <c r="AK114" s="15" t="s">
        <v>44</v>
      </c>
      <c r="AL114" s="12">
        <v>1</v>
      </c>
      <c r="AM114" s="12">
        <v>13</v>
      </c>
      <c r="AN114" s="12"/>
      <c r="AO114" s="12"/>
      <c r="AP114" s="12"/>
      <c r="AQ114" s="12"/>
      <c r="AR114" s="16"/>
    </row>
    <row r="115" spans="1:44">
      <c r="A115" s="84"/>
      <c r="B115" s="93"/>
      <c r="C115" s="93"/>
      <c r="D115" s="93"/>
      <c r="E115" s="94" t="s">
        <v>41</v>
      </c>
      <c r="F115" s="12">
        <v>155</v>
      </c>
      <c r="G115" s="12">
        <v>5369</v>
      </c>
      <c r="H115" s="12">
        <v>3770</v>
      </c>
      <c r="I115" s="12">
        <v>55767</v>
      </c>
      <c r="J115" s="12">
        <v>38</v>
      </c>
      <c r="K115" s="12">
        <v>1050</v>
      </c>
      <c r="L115" s="12">
        <v>2</v>
      </c>
      <c r="M115" s="12">
        <v>94</v>
      </c>
      <c r="N115" s="12">
        <v>1</v>
      </c>
      <c r="O115" s="12">
        <v>8</v>
      </c>
      <c r="P115" s="12"/>
      <c r="Q115" s="12"/>
      <c r="R115" s="12">
        <v>6</v>
      </c>
      <c r="S115" s="12">
        <v>100</v>
      </c>
      <c r="T115" s="12">
        <v>51</v>
      </c>
      <c r="U115" s="12">
        <v>732</v>
      </c>
      <c r="V115" s="12"/>
      <c r="W115" s="14"/>
      <c r="X115" s="12" t="s">
        <v>50</v>
      </c>
      <c r="Y115" s="12">
        <v>10</v>
      </c>
      <c r="Z115" s="12">
        <v>109</v>
      </c>
      <c r="AA115" s="12">
        <v>64</v>
      </c>
      <c r="AB115" s="12">
        <v>657</v>
      </c>
      <c r="AC115" s="12"/>
      <c r="AD115" s="12"/>
      <c r="AE115" s="12">
        <v>9</v>
      </c>
      <c r="AF115" s="12">
        <v>72</v>
      </c>
      <c r="AG115" s="12">
        <v>4</v>
      </c>
      <c r="AH115" s="12">
        <v>49</v>
      </c>
      <c r="AI115" s="12"/>
      <c r="AJ115" s="14"/>
      <c r="AK115" s="15" t="s">
        <v>44</v>
      </c>
      <c r="AL115" s="12"/>
      <c r="AM115" s="12"/>
      <c r="AN115" s="12">
        <v>10</v>
      </c>
      <c r="AO115" s="12">
        <v>106</v>
      </c>
      <c r="AP115" s="12"/>
      <c r="AQ115" s="12"/>
      <c r="AR115" s="16"/>
    </row>
    <row r="116" spans="1:44">
      <c r="A116" s="84"/>
      <c r="B116" s="93"/>
      <c r="C116" s="93"/>
      <c r="D116" s="93"/>
      <c r="E116" s="94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4"/>
      <c r="X116" s="43" t="s">
        <v>65</v>
      </c>
      <c r="Y116" s="12"/>
      <c r="Z116" s="12"/>
      <c r="AA116" s="12">
        <v>19</v>
      </c>
      <c r="AB116" s="12">
        <v>329</v>
      </c>
      <c r="AC116" s="12"/>
      <c r="AD116" s="12"/>
      <c r="AE116" s="12"/>
      <c r="AF116" s="12"/>
      <c r="AG116" s="12"/>
      <c r="AH116" s="12"/>
      <c r="AI116" s="12"/>
      <c r="AJ116" s="14"/>
      <c r="AK116" s="15"/>
      <c r="AL116" s="12"/>
      <c r="AM116" s="12"/>
      <c r="AN116" s="12"/>
      <c r="AO116" s="12"/>
      <c r="AP116" s="12"/>
      <c r="AQ116" s="12"/>
      <c r="AR116" s="16"/>
    </row>
    <row r="117" spans="1:44">
      <c r="A117" s="84"/>
      <c r="B117" s="93"/>
      <c r="C117" s="93"/>
      <c r="D117" s="93"/>
      <c r="E117" s="94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4"/>
      <c r="X117" s="12" t="s">
        <v>51</v>
      </c>
      <c r="Y117" s="12">
        <v>2</v>
      </c>
      <c r="Z117" s="12">
        <v>65</v>
      </c>
      <c r="AA117" s="12">
        <v>2</v>
      </c>
      <c r="AB117" s="12">
        <v>30</v>
      </c>
      <c r="AC117" s="12"/>
      <c r="AD117" s="12"/>
      <c r="AE117" s="12"/>
      <c r="AF117" s="12"/>
      <c r="AG117" s="12"/>
      <c r="AH117" s="12"/>
      <c r="AI117" s="12"/>
      <c r="AJ117" s="14"/>
      <c r="AK117" s="15"/>
      <c r="AL117" s="12"/>
      <c r="AM117" s="12"/>
      <c r="AN117" s="12"/>
      <c r="AO117" s="12"/>
      <c r="AP117" s="12"/>
      <c r="AQ117" s="12"/>
      <c r="AR117" s="16"/>
    </row>
    <row r="118" spans="1:44">
      <c r="A118" s="84"/>
      <c r="B118" s="93"/>
      <c r="C118" s="93"/>
      <c r="D118" s="93"/>
      <c r="E118" s="94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4"/>
      <c r="X118" s="12" t="s">
        <v>52</v>
      </c>
      <c r="Y118" s="12"/>
      <c r="Z118" s="12"/>
      <c r="AA118" s="12">
        <v>1</v>
      </c>
      <c r="AB118" s="12">
        <v>19</v>
      </c>
      <c r="AC118" s="12"/>
      <c r="AD118" s="12"/>
      <c r="AE118" s="12"/>
      <c r="AF118" s="12"/>
      <c r="AG118" s="12"/>
      <c r="AH118" s="12"/>
      <c r="AI118" s="12"/>
      <c r="AJ118" s="14"/>
      <c r="AK118" s="15"/>
      <c r="AL118" s="12"/>
      <c r="AM118" s="12"/>
      <c r="AN118" s="12"/>
      <c r="AO118" s="12"/>
      <c r="AP118" s="12"/>
      <c r="AQ118" s="12"/>
      <c r="AR118" s="16"/>
    </row>
    <row r="119" spans="1:44">
      <c r="A119" s="84"/>
      <c r="B119" s="93"/>
      <c r="C119" s="93"/>
      <c r="D119" s="93"/>
      <c r="E119" s="94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4"/>
      <c r="X119" s="12" t="s">
        <v>53</v>
      </c>
      <c r="Y119" s="12">
        <v>1</v>
      </c>
      <c r="Z119" s="12">
        <v>18</v>
      </c>
      <c r="AA119" s="12"/>
      <c r="AB119" s="12"/>
      <c r="AC119" s="12"/>
      <c r="AD119" s="12"/>
      <c r="AE119" s="12"/>
      <c r="AF119" s="12"/>
      <c r="AG119" s="12"/>
      <c r="AH119" s="12"/>
      <c r="AI119" s="12"/>
      <c r="AJ119" s="14"/>
      <c r="AK119" s="15"/>
      <c r="AL119" s="12"/>
      <c r="AM119" s="12"/>
      <c r="AN119" s="12"/>
      <c r="AO119" s="12"/>
      <c r="AP119" s="12"/>
      <c r="AQ119" s="12"/>
      <c r="AR119" s="16"/>
    </row>
    <row r="120" spans="1:44">
      <c r="A120" s="84"/>
      <c r="B120" s="93"/>
      <c r="C120" s="93"/>
      <c r="D120" s="93"/>
      <c r="E120" s="94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4"/>
      <c r="X120" s="12" t="s">
        <v>54</v>
      </c>
      <c r="Y120" s="12"/>
      <c r="Z120" s="12"/>
      <c r="AA120" s="12">
        <v>1</v>
      </c>
      <c r="AB120" s="12">
        <v>4</v>
      </c>
      <c r="AC120" s="12"/>
      <c r="AD120" s="12"/>
      <c r="AE120" s="12"/>
      <c r="AF120" s="12"/>
      <c r="AG120" s="12"/>
      <c r="AH120" s="12"/>
      <c r="AI120" s="12"/>
      <c r="AJ120" s="14"/>
      <c r="AK120" s="15"/>
      <c r="AL120" s="12"/>
      <c r="AM120" s="12"/>
      <c r="AN120" s="12"/>
      <c r="AO120" s="12"/>
      <c r="AP120" s="12"/>
      <c r="AQ120" s="12"/>
      <c r="AR120" s="16"/>
    </row>
    <row r="121" spans="1:44">
      <c r="A121" s="17"/>
      <c r="B121" s="18"/>
      <c r="C121" s="19"/>
      <c r="D121" s="57">
        <f>SUM(J121+P121+V121+AC121+AI121)</f>
        <v>4526</v>
      </c>
      <c r="E121" s="57">
        <f>SUM(K121+Q121+W121+AD121+AJ121)</f>
        <v>73681</v>
      </c>
      <c r="F121" s="21"/>
      <c r="G121" s="20"/>
      <c r="H121" s="20"/>
      <c r="I121" s="20"/>
      <c r="J121" s="57">
        <f>SUM(F114+F115+F116+F117+F118+F119+F120+H114+H115+H116+H117+H118+H119+H120+J114+J115+J116+J117+J118+J119+J120)</f>
        <v>4336</v>
      </c>
      <c r="K121" s="57">
        <f>SUM(G114+G115+G116+G117+G118+G119+G120+I114+I115+I116+I117+I118+I119+I120+K114+K115+K116+K117+K118+K119+K120)</f>
        <v>71110</v>
      </c>
      <c r="L121" s="20"/>
      <c r="M121" s="20"/>
      <c r="N121" s="20"/>
      <c r="O121" s="20"/>
      <c r="P121" s="57">
        <f>SUM(L114+L115+L116+L117+L118+L119+L120+N114+N115+N116+N117+N118+N119+N120+P114+P115+P116+P117+P118+P119+P120)</f>
        <v>4</v>
      </c>
      <c r="Q121" s="58">
        <f>SUM(M114+M115+M116+M117+M118+M119+M120+O114+O115+O116+O117+O118+O119+O120+Q114+Q115+Q116+Q117+Q118+Q119+Q120)</f>
        <v>122</v>
      </c>
      <c r="R121" s="21"/>
      <c r="S121" s="20"/>
      <c r="T121" s="20"/>
      <c r="U121" s="20"/>
      <c r="V121" s="57">
        <f>SUM(R114+R115+R116+R117+R118+R119+R120+T114+T115+T116+T117+T118+T119+T120+V114+V115+V116+V117+V118+V119+V120)</f>
        <v>58</v>
      </c>
      <c r="W121" s="57">
        <f>SUM(S114+S115+S116+S117+S118+S119+S120+U114+U115+U116+U117+U118+U119+U120+W114+W115+W116+W117+W118+W119+W120)</f>
        <v>850</v>
      </c>
      <c r="X121" s="21"/>
      <c r="Y121" s="20"/>
      <c r="Z121" s="20"/>
      <c r="AA121" s="20"/>
      <c r="AB121" s="20"/>
      <c r="AC121" s="57">
        <f>SUM(Y114+Y115+Y116+Y117+Y118+Y119+Y120+AA114+AA115+AA116+AA117+AA118+AA119+AA120++AC114+AC115+AC116+AC117+AC118+AC119+AC120)</f>
        <v>109</v>
      </c>
      <c r="AD121" s="57">
        <f>SUM(Z114+Z115+Z116+Z117+Z118+Z119+Z120+AB114+AB115+AB116+AB117+AB118+AB119+AB120++AD114+AD115+AD116+AD117+AD118+AD119+AD120)</f>
        <v>1387</v>
      </c>
      <c r="AE121" s="21"/>
      <c r="AF121" s="20"/>
      <c r="AG121" s="20"/>
      <c r="AH121" s="20"/>
      <c r="AI121" s="57">
        <f>SUM(AE114+AE115+AE116+AE117+AE118+AE119+AE120+AG114+AG115+AG116+AG117+AG118+AG119+AG120+AI114+AI115+AI116+AI117+AI118+AI119+AI120)</f>
        <v>19</v>
      </c>
      <c r="AJ121" s="57">
        <f>SUM(AF114+AF115+AF116+AF117+AF118+AF119+AF120+AH114+AH115+AH116+AH117+AH118+AH119+AH120+AJ114+AJ115+AJ116+AJ117+AJ118+AJ119+AJ120)</f>
        <v>212</v>
      </c>
      <c r="AK121" s="15"/>
      <c r="AL121" s="12"/>
      <c r="AM121" s="12"/>
      <c r="AN121" s="12"/>
      <c r="AO121" s="12"/>
      <c r="AP121" s="12"/>
      <c r="AQ121" s="12"/>
      <c r="AR121" s="16"/>
    </row>
    <row r="122" spans="1:44">
      <c r="A122" s="24"/>
      <c r="B122" s="25"/>
      <c r="C122" s="26"/>
      <c r="D122" s="27"/>
      <c r="E122" s="27"/>
      <c r="F122" s="28"/>
      <c r="G122" s="29"/>
      <c r="H122" s="29"/>
      <c r="I122" s="29"/>
      <c r="J122" s="59"/>
      <c r="K122" s="60">
        <f>SUM(K121/E121)</f>
        <v>0.96510633677610236</v>
      </c>
      <c r="L122" s="30"/>
      <c r="M122" s="29"/>
      <c r="N122" s="29"/>
      <c r="O122" s="29"/>
      <c r="P122" s="59"/>
      <c r="Q122" s="60">
        <f>SUM(Q121/E121)</f>
        <v>1.6557864306944803E-3</v>
      </c>
      <c r="R122" s="28"/>
      <c r="S122" s="29"/>
      <c r="T122" s="29"/>
      <c r="U122" s="29"/>
      <c r="V122" s="59"/>
      <c r="W122" s="63">
        <f>SUM(W121/E121)</f>
        <v>1.153621693516646E-2</v>
      </c>
      <c r="X122" s="32"/>
      <c r="Y122" s="30"/>
      <c r="Z122" s="29"/>
      <c r="AA122" s="29"/>
      <c r="AB122" s="29"/>
      <c r="AC122" s="59"/>
      <c r="AD122" s="60">
        <f>SUM(AD121/E121)</f>
        <v>1.8824391634206919E-2</v>
      </c>
      <c r="AE122" s="32"/>
      <c r="AF122" s="31"/>
      <c r="AG122" s="29"/>
      <c r="AH122" s="29"/>
      <c r="AI122" s="59"/>
      <c r="AJ122" s="60">
        <f>SUM(AJ121/E121)</f>
        <v>2.8772682238297526E-3</v>
      </c>
      <c r="AK122" s="15"/>
      <c r="AL122" s="12"/>
      <c r="AM122" s="12"/>
      <c r="AN122" s="12"/>
      <c r="AO122" s="12"/>
      <c r="AP122" s="12"/>
      <c r="AQ122" s="12"/>
      <c r="AR122" s="16"/>
    </row>
    <row r="123" spans="1:44" s="2" customFormat="1">
      <c r="A123" s="84">
        <v>33</v>
      </c>
      <c r="B123" s="93" t="s">
        <v>85</v>
      </c>
      <c r="C123" s="93" t="s">
        <v>89</v>
      </c>
      <c r="D123" s="87" t="s">
        <v>5</v>
      </c>
      <c r="E123" s="11" t="s">
        <v>42</v>
      </c>
      <c r="F123" s="12">
        <v>13</v>
      </c>
      <c r="G123" s="12">
        <v>257</v>
      </c>
      <c r="H123" s="12">
        <v>20</v>
      </c>
      <c r="I123" s="12">
        <v>519</v>
      </c>
      <c r="J123" s="12">
        <v>2</v>
      </c>
      <c r="K123" s="12">
        <v>202</v>
      </c>
      <c r="L123" s="12"/>
      <c r="M123" s="12"/>
      <c r="N123" s="12"/>
      <c r="O123" s="12"/>
      <c r="P123" s="12"/>
      <c r="Q123" s="12"/>
      <c r="R123" s="12">
        <v>1</v>
      </c>
      <c r="S123" s="12">
        <v>46</v>
      </c>
      <c r="T123" s="12"/>
      <c r="U123" s="12"/>
      <c r="V123" s="12"/>
      <c r="W123" s="14"/>
      <c r="X123" s="12" t="s">
        <v>55</v>
      </c>
      <c r="Y123" s="12"/>
      <c r="Z123" s="12"/>
      <c r="AA123" s="12">
        <v>1</v>
      </c>
      <c r="AB123" s="12">
        <v>9</v>
      </c>
      <c r="AC123" s="12"/>
      <c r="AD123" s="12"/>
      <c r="AE123" s="12"/>
      <c r="AF123" s="12"/>
      <c r="AG123" s="12"/>
      <c r="AH123" s="12"/>
      <c r="AI123" s="12"/>
      <c r="AJ123" s="14"/>
      <c r="AK123" s="15"/>
      <c r="AL123" s="12"/>
      <c r="AM123" s="12"/>
      <c r="AN123" s="12"/>
      <c r="AO123" s="12"/>
      <c r="AP123" s="12"/>
      <c r="AQ123" s="12"/>
      <c r="AR123" s="16"/>
    </row>
    <row r="124" spans="1:44" s="2" customFormat="1">
      <c r="A124" s="84"/>
      <c r="B124" s="93"/>
      <c r="C124" s="93"/>
      <c r="D124" s="87"/>
      <c r="E124" s="11" t="s">
        <v>41</v>
      </c>
      <c r="F124" s="12"/>
      <c r="G124" s="12"/>
      <c r="H124" s="12">
        <v>1</v>
      </c>
      <c r="I124" s="12">
        <v>23</v>
      </c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4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4"/>
      <c r="AK124" s="15"/>
      <c r="AL124" s="12"/>
      <c r="AM124" s="12"/>
      <c r="AN124" s="12"/>
      <c r="AO124" s="12"/>
      <c r="AP124" s="12"/>
      <c r="AQ124" s="12"/>
      <c r="AR124" s="16"/>
    </row>
    <row r="125" spans="1:44" s="2" customFormat="1">
      <c r="A125" s="17"/>
      <c r="B125" s="18"/>
      <c r="C125" s="19"/>
      <c r="D125" s="57">
        <f>SUM(J125+P125+V125+AC125+AI125)</f>
        <v>38</v>
      </c>
      <c r="E125" s="57">
        <f>SUM(K125+Q125+W125+AD125+AJ125)</f>
        <v>1056</v>
      </c>
      <c r="F125" s="21"/>
      <c r="G125" s="20"/>
      <c r="H125" s="20"/>
      <c r="I125" s="20"/>
      <c r="J125" s="57">
        <f>SUM(F123+F124+H123+H124+J123+J124)</f>
        <v>36</v>
      </c>
      <c r="K125" s="58">
        <f>SUM(G123+G124+I123+I124+K123+K124)</f>
        <v>1001</v>
      </c>
      <c r="L125" s="20"/>
      <c r="M125" s="20"/>
      <c r="N125" s="20"/>
      <c r="O125" s="20"/>
      <c r="P125" s="57">
        <f>SUM(L123+L124+N123+N124+P123+P124)</f>
        <v>0</v>
      </c>
      <c r="Q125" s="57">
        <f>SUM(M123+M124+O123+O124+Q123+Q124)</f>
        <v>0</v>
      </c>
      <c r="R125" s="21"/>
      <c r="S125" s="20"/>
      <c r="T125" s="20"/>
      <c r="U125" s="20"/>
      <c r="V125" s="57">
        <f>SUM(R123+R124+T123+T124+V123+V124)</f>
        <v>1</v>
      </c>
      <c r="W125" s="57">
        <f>SUM(S123+S124+U123+U124+W123+W124)</f>
        <v>46</v>
      </c>
      <c r="X125" s="21"/>
      <c r="Y125" s="20"/>
      <c r="Z125" s="20"/>
      <c r="AA125" s="20"/>
      <c r="AB125" s="20"/>
      <c r="AC125" s="57">
        <f>SUM(Y123+Y124+AA123+AA124+AC123+AC124)</f>
        <v>1</v>
      </c>
      <c r="AD125" s="57">
        <f>SUM(Z123+Z124+AB123+AB124+AD123+AD124)</f>
        <v>9</v>
      </c>
      <c r="AE125" s="21"/>
      <c r="AF125" s="20"/>
      <c r="AG125" s="20"/>
      <c r="AH125" s="20"/>
      <c r="AI125" s="57">
        <f>SUM(AE123+AE124+AG123+AG124+AI123+AI124)</f>
        <v>0</v>
      </c>
      <c r="AJ125" s="57">
        <f>SUM(AF123+AF124+AH123+AH124+AJ123+AJ124)</f>
        <v>0</v>
      </c>
      <c r="AK125" s="15"/>
      <c r="AL125" s="12"/>
      <c r="AM125" s="12"/>
      <c r="AN125" s="12"/>
      <c r="AO125" s="12"/>
      <c r="AP125" s="12"/>
      <c r="AQ125" s="12"/>
      <c r="AR125" s="16"/>
    </row>
    <row r="126" spans="1:44" s="2" customFormat="1">
      <c r="A126" s="24"/>
      <c r="B126" s="25"/>
      <c r="C126" s="26"/>
      <c r="D126" s="27"/>
      <c r="E126" s="27"/>
      <c r="F126" s="28"/>
      <c r="G126" s="29"/>
      <c r="H126" s="29"/>
      <c r="I126" s="29"/>
      <c r="J126" s="59"/>
      <c r="K126" s="60">
        <f>SUM(K125/E125)</f>
        <v>0.94791666666666663</v>
      </c>
      <c r="L126" s="30"/>
      <c r="M126" s="29"/>
      <c r="N126" s="29"/>
      <c r="O126" s="29"/>
      <c r="P126" s="59"/>
      <c r="Q126" s="62">
        <f>SUM(Q125/E125)</f>
        <v>0</v>
      </c>
      <c r="R126" s="28"/>
      <c r="S126" s="29"/>
      <c r="T126" s="29"/>
      <c r="U126" s="29"/>
      <c r="V126" s="59"/>
      <c r="W126" s="63">
        <f>SUM(W125/E125)</f>
        <v>4.3560606060606064E-2</v>
      </c>
      <c r="X126" s="32"/>
      <c r="Y126" s="30"/>
      <c r="Z126" s="29"/>
      <c r="AA126" s="29"/>
      <c r="AB126" s="29"/>
      <c r="AC126" s="59"/>
      <c r="AD126" s="63">
        <f>SUM(AD125/E125)</f>
        <v>8.5227272727272721E-3</v>
      </c>
      <c r="AE126" s="32"/>
      <c r="AF126" s="31"/>
      <c r="AG126" s="29"/>
      <c r="AH126" s="29"/>
      <c r="AI126" s="59"/>
      <c r="AJ126" s="62">
        <f>SUM(AJ125/E125)</f>
        <v>0</v>
      </c>
      <c r="AK126" s="15"/>
      <c r="AL126" s="12"/>
      <c r="AM126" s="12"/>
      <c r="AN126" s="12"/>
      <c r="AO126" s="12"/>
      <c r="AP126" s="12"/>
      <c r="AQ126" s="12"/>
      <c r="AR126" s="16"/>
    </row>
    <row r="127" spans="1:44">
      <c r="A127" s="84">
        <v>34</v>
      </c>
      <c r="B127" s="93" t="s">
        <v>85</v>
      </c>
      <c r="C127" s="93">
        <v>203</v>
      </c>
      <c r="D127" s="87" t="s">
        <v>5</v>
      </c>
      <c r="E127" s="94" t="s">
        <v>42</v>
      </c>
      <c r="F127" s="12">
        <v>67</v>
      </c>
      <c r="G127" s="12">
        <v>3025</v>
      </c>
      <c r="H127" s="12">
        <v>572</v>
      </c>
      <c r="I127" s="12">
        <v>17142</v>
      </c>
      <c r="J127" s="12">
        <v>5</v>
      </c>
      <c r="K127" s="12">
        <v>302</v>
      </c>
      <c r="L127" s="12"/>
      <c r="M127" s="12"/>
      <c r="N127" s="12">
        <v>1</v>
      </c>
      <c r="O127" s="12">
        <v>16</v>
      </c>
      <c r="P127" s="12"/>
      <c r="Q127" s="12"/>
      <c r="R127" s="12">
        <v>4</v>
      </c>
      <c r="S127" s="12">
        <v>65</v>
      </c>
      <c r="T127" s="12">
        <v>6</v>
      </c>
      <c r="U127" s="12">
        <v>100</v>
      </c>
      <c r="V127" s="12">
        <v>1</v>
      </c>
      <c r="W127" s="14">
        <v>12</v>
      </c>
      <c r="X127" s="12" t="s">
        <v>50</v>
      </c>
      <c r="Y127" s="12">
        <v>2</v>
      </c>
      <c r="Z127" s="12"/>
      <c r="AA127" s="12">
        <v>5</v>
      </c>
      <c r="AB127" s="12">
        <v>73</v>
      </c>
      <c r="AC127" s="12"/>
      <c r="AD127" s="12"/>
      <c r="AE127" s="12"/>
      <c r="AF127" s="12"/>
      <c r="AG127" s="12"/>
      <c r="AH127" s="12"/>
      <c r="AI127" s="12"/>
      <c r="AJ127" s="14"/>
      <c r="AK127" s="15" t="s">
        <v>44</v>
      </c>
      <c r="AL127" s="12"/>
      <c r="AM127" s="12"/>
      <c r="AN127" s="12">
        <v>1</v>
      </c>
      <c r="AO127" s="12">
        <v>64</v>
      </c>
      <c r="AP127" s="12"/>
      <c r="AQ127" s="12"/>
      <c r="AR127" s="16"/>
    </row>
    <row r="128" spans="1:44">
      <c r="A128" s="84"/>
      <c r="B128" s="93"/>
      <c r="C128" s="93"/>
      <c r="D128" s="87"/>
      <c r="E128" s="94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4"/>
      <c r="X128" s="12" t="s">
        <v>58</v>
      </c>
      <c r="Y128" s="12"/>
      <c r="Z128" s="12"/>
      <c r="AA128" s="12">
        <v>1</v>
      </c>
      <c r="AB128" s="12">
        <v>31</v>
      </c>
      <c r="AC128" s="12"/>
      <c r="AD128" s="12"/>
      <c r="AE128" s="12"/>
      <c r="AF128" s="12"/>
      <c r="AG128" s="12"/>
      <c r="AH128" s="12"/>
      <c r="AI128" s="12"/>
      <c r="AJ128" s="14"/>
      <c r="AK128" s="15"/>
      <c r="AL128" s="12"/>
      <c r="AM128" s="12"/>
      <c r="AN128" s="12"/>
      <c r="AO128" s="12"/>
      <c r="AP128" s="12"/>
      <c r="AQ128" s="12"/>
      <c r="AR128" s="16"/>
    </row>
    <row r="129" spans="1:44">
      <c r="A129" s="84"/>
      <c r="B129" s="93"/>
      <c r="C129" s="93"/>
      <c r="D129" s="87"/>
      <c r="E129" s="94" t="s">
        <v>41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4"/>
      <c r="X129" s="12" t="s">
        <v>50</v>
      </c>
      <c r="Y129" s="12">
        <v>3</v>
      </c>
      <c r="Z129" s="12">
        <v>30</v>
      </c>
      <c r="AA129" s="12">
        <v>28</v>
      </c>
      <c r="AB129" s="12">
        <v>317</v>
      </c>
      <c r="AC129" s="12"/>
      <c r="AD129" s="12"/>
      <c r="AE129" s="12">
        <v>2</v>
      </c>
      <c r="AF129" s="12">
        <v>47</v>
      </c>
      <c r="AG129" s="12">
        <v>2</v>
      </c>
      <c r="AH129" s="12">
        <v>19</v>
      </c>
      <c r="AI129" s="12">
        <v>1</v>
      </c>
      <c r="AJ129" s="44">
        <v>16</v>
      </c>
      <c r="AK129" s="15" t="s">
        <v>44</v>
      </c>
      <c r="AL129" s="12"/>
      <c r="AM129" s="12"/>
      <c r="AN129" s="12">
        <v>4</v>
      </c>
      <c r="AO129" s="12">
        <v>42</v>
      </c>
      <c r="AP129" s="12">
        <v>1</v>
      </c>
      <c r="AQ129" s="12">
        <v>23</v>
      </c>
      <c r="AR129" s="16"/>
    </row>
    <row r="130" spans="1:44">
      <c r="A130" s="84"/>
      <c r="B130" s="93"/>
      <c r="C130" s="93"/>
      <c r="D130" s="87"/>
      <c r="E130" s="94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4"/>
      <c r="X130" s="43" t="s">
        <v>65</v>
      </c>
      <c r="Y130" s="12"/>
      <c r="Z130" s="12"/>
      <c r="AA130" s="12">
        <v>18</v>
      </c>
      <c r="AB130" s="12">
        <v>220</v>
      </c>
      <c r="AC130" s="12"/>
      <c r="AD130" s="12"/>
      <c r="AE130" s="12"/>
      <c r="AF130" s="12"/>
      <c r="AG130" s="12"/>
      <c r="AH130" s="12"/>
      <c r="AI130" s="12"/>
      <c r="AJ130" s="44"/>
      <c r="AK130" s="15"/>
      <c r="AL130" s="12"/>
      <c r="AM130" s="12"/>
      <c r="AN130" s="12"/>
      <c r="AO130" s="12"/>
      <c r="AP130" s="12"/>
      <c r="AQ130" s="12"/>
      <c r="AR130" s="16"/>
    </row>
    <row r="131" spans="1:44">
      <c r="A131" s="84"/>
      <c r="B131" s="93"/>
      <c r="C131" s="93"/>
      <c r="D131" s="96"/>
      <c r="E131" s="94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4"/>
      <c r="X131" s="12" t="s">
        <v>61</v>
      </c>
      <c r="Y131" s="12">
        <v>1</v>
      </c>
      <c r="Z131" s="12">
        <v>6</v>
      </c>
      <c r="AA131" s="12"/>
      <c r="AB131" s="12"/>
      <c r="AC131" s="12"/>
      <c r="AD131" s="12"/>
      <c r="AE131" s="12"/>
      <c r="AF131" s="12"/>
      <c r="AG131" s="12"/>
      <c r="AH131" s="12"/>
      <c r="AI131" s="12"/>
      <c r="AJ131" s="14"/>
      <c r="AK131" s="15" t="s">
        <v>45</v>
      </c>
      <c r="AL131" s="12"/>
      <c r="AM131" s="12"/>
      <c r="AN131" s="12">
        <v>3</v>
      </c>
      <c r="AO131" s="12">
        <v>11</v>
      </c>
      <c r="AP131" s="12"/>
      <c r="AQ131" s="12"/>
      <c r="AR131" s="16"/>
    </row>
    <row r="132" spans="1:44">
      <c r="A132" s="84"/>
      <c r="B132" s="93"/>
      <c r="C132" s="93"/>
      <c r="D132" s="96"/>
      <c r="E132" s="9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4"/>
      <c r="X132" s="12" t="s">
        <v>54</v>
      </c>
      <c r="Y132" s="12"/>
      <c r="Z132" s="12"/>
      <c r="AA132" s="12">
        <v>1</v>
      </c>
      <c r="AB132" s="12">
        <v>6</v>
      </c>
      <c r="AC132" s="12"/>
      <c r="AD132" s="12"/>
      <c r="AE132" s="12"/>
      <c r="AF132" s="12"/>
      <c r="AG132" s="12"/>
      <c r="AH132" s="12"/>
      <c r="AI132" s="12"/>
      <c r="AJ132" s="14"/>
      <c r="AK132" s="15"/>
      <c r="AL132" s="12"/>
      <c r="AM132" s="12"/>
      <c r="AN132" s="12"/>
      <c r="AO132" s="12"/>
      <c r="AP132" s="12"/>
      <c r="AQ132" s="12"/>
      <c r="AR132" s="16"/>
    </row>
    <row r="133" spans="1:44">
      <c r="A133" s="17"/>
      <c r="B133" s="18"/>
      <c r="C133" s="19"/>
      <c r="D133" s="57">
        <f>SUM(J133+P133+V133+AC133+AI133)</f>
        <v>720</v>
      </c>
      <c r="E133" s="57">
        <f>SUM(K133+Q133+W133+AD133+AJ133)</f>
        <v>21427</v>
      </c>
      <c r="F133" s="21"/>
      <c r="G133" s="20"/>
      <c r="H133" s="20"/>
      <c r="I133" s="20"/>
      <c r="J133" s="57">
        <f>SUM(F127+F128+F129+F130+F131+F132+H127+H128+H129+H130+H131+H132+J127+J128+J129+J130+J131+J132)</f>
        <v>644</v>
      </c>
      <c r="K133" s="58">
        <f>SUM(G127+G128+G129+G130+G131+G132+I127+I128+I129+I130+I131+I132+K127+K128+K129+K130+K131+K132)</f>
        <v>20469</v>
      </c>
      <c r="L133" s="20"/>
      <c r="M133" s="20"/>
      <c r="N133" s="20"/>
      <c r="O133" s="20"/>
      <c r="P133" s="57">
        <f>SUM(L127+L128+L129+L130+L131+L132+N127+N128+N129+N130+N131+N132+P127+P128+P129+P130+P131+P132)</f>
        <v>1</v>
      </c>
      <c r="Q133" s="58">
        <f>SUM(M127+M128+M129+M130+M131+M132+O127+O128+O129+O130+O131+O132+Q127+Q128+Q129+Q130+Q131+Q132)</f>
        <v>16</v>
      </c>
      <c r="R133" s="21"/>
      <c r="S133" s="20"/>
      <c r="T133" s="20"/>
      <c r="U133" s="20"/>
      <c r="V133" s="57">
        <f>SUM(R127+R128+R129+R130+R131+R132+T127+T128+T129+T130+T131+T132+V127+V128+V129+V130+V131+V132)</f>
        <v>11</v>
      </c>
      <c r="W133" s="57">
        <f>SUM(S127+S128+S129+S130+S131+S132+U127+U128+U129+U130+U131+U132+W127+W128+W129+W130+W131+W132)</f>
        <v>177</v>
      </c>
      <c r="X133" s="21"/>
      <c r="Y133" s="20"/>
      <c r="Z133" s="20"/>
      <c r="AA133" s="20"/>
      <c r="AB133" s="20"/>
      <c r="AC133" s="57">
        <f>SUM(Y127+Y128+Y129+Y130+Y131+Y132+AA127+AA128+AA129+AA130+AA131+AA132+AC127+AC128+AC129+AC130+AC131+AC132)</f>
        <v>59</v>
      </c>
      <c r="AD133" s="58">
        <f>SUM(Z127+Z128+Z129+Z130+Z131+Z132+AB127+AB128+AB129+AB130+AB131+AB132+AD127+AD128+AD129+AD130+AD131+AD132)</f>
        <v>683</v>
      </c>
      <c r="AE133" s="21"/>
      <c r="AF133" s="20"/>
      <c r="AG133" s="20"/>
      <c r="AH133" s="20"/>
      <c r="AI133" s="57">
        <f>SUM(AE124+GE125+AE126+AE127+AE128+AE129+AE130+AE131+AE132+AG124+AG125+AG126+AG127+AG128+AG129+AG130+AG131+AG132+AI124+AI125+AI126+AI127+AI128+AI129+AI130+AI131+AI132)</f>
        <v>5</v>
      </c>
      <c r="AJ133" s="58">
        <f>SUM(AF124+GF125+AF126+AF127+AF128+AF129+AF130+AF131+AF132+AH124+AH125+AH126+AH127+AH128+AH129+AH130+AH131+AH132+AJ124+AJ125+AJ126+AJ127+AJ128+AJ129+AJ130+AJ131+AJ132)</f>
        <v>82</v>
      </c>
      <c r="AK133" s="15"/>
      <c r="AL133" s="12"/>
      <c r="AM133" s="12"/>
      <c r="AN133" s="12"/>
      <c r="AO133" s="12"/>
      <c r="AP133" s="12"/>
      <c r="AQ133" s="12"/>
      <c r="AR133" s="16"/>
    </row>
    <row r="134" spans="1:44">
      <c r="A134" s="24"/>
      <c r="B134" s="25"/>
      <c r="C134" s="26"/>
      <c r="D134" s="27"/>
      <c r="E134" s="27"/>
      <c r="F134" s="28"/>
      <c r="G134" s="29"/>
      <c r="H134" s="29"/>
      <c r="I134" s="29"/>
      <c r="J134" s="59"/>
      <c r="K134" s="60">
        <f>SUM(K133/E133)</f>
        <v>0.95529005460400429</v>
      </c>
      <c r="L134" s="30"/>
      <c r="M134" s="29"/>
      <c r="N134" s="29"/>
      <c r="O134" s="29"/>
      <c r="P134" s="59"/>
      <c r="Q134" s="60">
        <f>SUM(Q133/E133)</f>
        <v>7.4672142623792407E-4</v>
      </c>
      <c r="R134" s="28"/>
      <c r="S134" s="29"/>
      <c r="T134" s="29"/>
      <c r="U134" s="29"/>
      <c r="V134" s="59"/>
      <c r="W134" s="63">
        <f>SUM(W133/E133)</f>
        <v>8.2606057777570348E-3</v>
      </c>
      <c r="X134" s="32"/>
      <c r="Y134" s="30"/>
      <c r="Z134" s="29"/>
      <c r="AA134" s="29"/>
      <c r="AB134" s="29"/>
      <c r="AC134" s="59"/>
      <c r="AD134" s="60">
        <f>SUM(AD133/E133)</f>
        <v>3.1875670882531383E-2</v>
      </c>
      <c r="AE134" s="32"/>
      <c r="AF134" s="31"/>
      <c r="AG134" s="29"/>
      <c r="AH134" s="29"/>
      <c r="AI134" s="59"/>
      <c r="AJ134" s="60">
        <f>SUM(AJ133/E133)</f>
        <v>3.826947309469361E-3</v>
      </c>
      <c r="AK134" s="15"/>
      <c r="AL134" s="12"/>
      <c r="AM134" s="12"/>
      <c r="AN134" s="12"/>
      <c r="AO134" s="12"/>
      <c r="AP134" s="12"/>
      <c r="AQ134" s="12"/>
      <c r="AR134" s="16"/>
    </row>
    <row r="135" spans="1:44">
      <c r="A135" s="84">
        <v>35</v>
      </c>
      <c r="B135" s="93" t="s">
        <v>85</v>
      </c>
      <c r="C135" s="93">
        <v>249</v>
      </c>
      <c r="D135" s="93" t="s">
        <v>5</v>
      </c>
      <c r="E135" s="11" t="s">
        <v>42</v>
      </c>
      <c r="F135" s="12">
        <v>6</v>
      </c>
      <c r="G135" s="12">
        <v>119</v>
      </c>
      <c r="H135" s="12">
        <v>84</v>
      </c>
      <c r="I135" s="12">
        <v>1569</v>
      </c>
      <c r="J135" s="12"/>
      <c r="K135" s="12"/>
      <c r="L135" s="12"/>
      <c r="M135" s="12"/>
      <c r="N135" s="12"/>
      <c r="O135" s="12"/>
      <c r="P135" s="12"/>
      <c r="Q135" s="12"/>
      <c r="R135" s="12">
        <v>1</v>
      </c>
      <c r="S135" s="12">
        <v>21</v>
      </c>
      <c r="T135" s="12"/>
      <c r="U135" s="12"/>
      <c r="V135" s="12"/>
      <c r="W135" s="14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4"/>
      <c r="AK135" s="15"/>
      <c r="AL135" s="12"/>
      <c r="AM135" s="12"/>
      <c r="AN135" s="12"/>
      <c r="AO135" s="12"/>
      <c r="AP135" s="12"/>
      <c r="AQ135" s="12"/>
      <c r="AR135" s="16"/>
    </row>
    <row r="136" spans="1:44">
      <c r="A136" s="84"/>
      <c r="B136" s="93"/>
      <c r="C136" s="93"/>
      <c r="D136" s="93"/>
      <c r="E136" s="94" t="s">
        <v>41</v>
      </c>
      <c r="F136" s="12">
        <v>43</v>
      </c>
      <c r="G136" s="12">
        <v>860</v>
      </c>
      <c r="H136" s="12">
        <v>495</v>
      </c>
      <c r="I136" s="12">
        <v>7357</v>
      </c>
      <c r="J136" s="12">
        <v>10</v>
      </c>
      <c r="K136" s="12">
        <v>265</v>
      </c>
      <c r="L136" s="12"/>
      <c r="M136" s="12"/>
      <c r="N136" s="12">
        <v>1</v>
      </c>
      <c r="O136" s="12">
        <v>23</v>
      </c>
      <c r="P136" s="12"/>
      <c r="Q136" s="12"/>
      <c r="R136" s="12"/>
      <c r="S136" s="12"/>
      <c r="T136" s="12">
        <v>8</v>
      </c>
      <c r="U136" s="12">
        <v>99</v>
      </c>
      <c r="V136" s="12"/>
      <c r="W136" s="14"/>
      <c r="X136" s="12" t="s">
        <v>50</v>
      </c>
      <c r="Y136" s="12">
        <v>1</v>
      </c>
      <c r="Z136" s="12">
        <v>6</v>
      </c>
      <c r="AA136" s="12">
        <v>10</v>
      </c>
      <c r="AB136" s="12">
        <v>102</v>
      </c>
      <c r="AC136" s="12"/>
      <c r="AD136" s="12"/>
      <c r="AE136" s="12"/>
      <c r="AF136" s="12"/>
      <c r="AG136" s="42">
        <v>3</v>
      </c>
      <c r="AH136" s="12">
        <v>49</v>
      </c>
      <c r="AI136" s="12"/>
      <c r="AJ136" s="14"/>
      <c r="AK136" s="15" t="s">
        <v>44</v>
      </c>
      <c r="AL136" s="12"/>
      <c r="AM136" s="12"/>
      <c r="AN136" s="12">
        <v>3</v>
      </c>
      <c r="AO136" s="12">
        <v>47</v>
      </c>
      <c r="AP136" s="12"/>
      <c r="AQ136" s="12"/>
      <c r="AR136" s="16"/>
    </row>
    <row r="137" spans="1:44">
      <c r="A137" s="84"/>
      <c r="B137" s="93"/>
      <c r="C137" s="93"/>
      <c r="D137" s="93"/>
      <c r="E137" s="94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4"/>
      <c r="X137" s="43" t="s">
        <v>65</v>
      </c>
      <c r="Y137" s="12"/>
      <c r="Z137" s="12"/>
      <c r="AA137" s="12">
        <v>1</v>
      </c>
      <c r="AB137" s="12">
        <v>14</v>
      </c>
      <c r="AC137" s="12"/>
      <c r="AD137" s="12"/>
      <c r="AE137" s="12"/>
      <c r="AF137" s="12"/>
      <c r="AG137" s="12"/>
      <c r="AH137" s="12"/>
      <c r="AI137" s="12"/>
      <c r="AJ137" s="14"/>
      <c r="AK137" s="15" t="s">
        <v>45</v>
      </c>
      <c r="AL137" s="12"/>
      <c r="AM137" s="12"/>
      <c r="AN137" s="12">
        <v>6</v>
      </c>
      <c r="AO137" s="12">
        <v>33</v>
      </c>
      <c r="AP137" s="12"/>
      <c r="AQ137" s="12"/>
      <c r="AR137" s="16"/>
    </row>
    <row r="138" spans="1:44">
      <c r="A138" s="84"/>
      <c r="B138" s="93"/>
      <c r="C138" s="93"/>
      <c r="D138" s="93"/>
      <c r="E138" s="94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4"/>
      <c r="X138" s="12" t="s">
        <v>59</v>
      </c>
      <c r="Y138" s="12"/>
      <c r="Z138" s="12"/>
      <c r="AA138" s="12">
        <v>1</v>
      </c>
      <c r="AB138" s="12">
        <v>5</v>
      </c>
      <c r="AC138" s="12"/>
      <c r="AD138" s="12"/>
      <c r="AE138" s="12"/>
      <c r="AF138" s="12"/>
      <c r="AG138" s="12"/>
      <c r="AH138" s="12"/>
      <c r="AI138" s="12"/>
      <c r="AJ138" s="14"/>
      <c r="AK138" s="15"/>
      <c r="AL138" s="12"/>
      <c r="AM138" s="12"/>
      <c r="AN138" s="12"/>
      <c r="AO138" s="12"/>
      <c r="AP138" s="12"/>
      <c r="AQ138" s="12"/>
      <c r="AR138" s="16"/>
    </row>
    <row r="139" spans="1:44">
      <c r="A139" s="17"/>
      <c r="B139" s="18"/>
      <c r="C139" s="19"/>
      <c r="D139" s="57">
        <f>SUM(J139+P139+V139+AC139+AI139)</f>
        <v>664</v>
      </c>
      <c r="E139" s="57">
        <f>SUM(K139+Q139+W139+AD139+AJ139)</f>
        <v>10489</v>
      </c>
      <c r="F139" s="21"/>
      <c r="G139" s="20"/>
      <c r="H139" s="20"/>
      <c r="I139" s="20"/>
      <c r="J139" s="57">
        <f>SUM(F135+F136+F137+F138+H135+H136+H137+H138+J135+J136+J137+J138)</f>
        <v>638</v>
      </c>
      <c r="K139" s="58">
        <f>SUM(G135+G136+G137+G138+I135+I136+I137+I138+K135+K136+K137+K138)</f>
        <v>10170</v>
      </c>
      <c r="L139" s="20"/>
      <c r="M139" s="20"/>
      <c r="N139" s="20"/>
      <c r="O139" s="20"/>
      <c r="P139" s="57">
        <f>SUM(L135+L136+L137+L138+N135+N136+N137+N138+P135+P136+P137+P138)</f>
        <v>1</v>
      </c>
      <c r="Q139" s="58">
        <f>SUM(M135+M136+M137+M138+O135+O136+O137+O138+Q135+Q136+Q137+Q138)</f>
        <v>23</v>
      </c>
      <c r="R139" s="21"/>
      <c r="S139" s="20"/>
      <c r="T139" s="20"/>
      <c r="U139" s="20"/>
      <c r="V139" s="57">
        <f>SUM(R135+R136+R137+R138+T135+T136+T137+T138+V135+V136+V137+V138)</f>
        <v>9</v>
      </c>
      <c r="W139" s="57">
        <f>SUM(S135+S136+S137+S138+U135+U136+U137+U138+W135+W136+W137+W138)</f>
        <v>120</v>
      </c>
      <c r="X139" s="21"/>
      <c r="Y139" s="20"/>
      <c r="Z139" s="20"/>
      <c r="AA139" s="20"/>
      <c r="AB139" s="20"/>
      <c r="AC139" s="57">
        <f>SUM(Y135+Y136+Y137+Y138+AA135+AA136+AA137+AA138+AC135+AC136+AC137+AC138)</f>
        <v>13</v>
      </c>
      <c r="AD139" s="58">
        <f>SUM(Z135+Z136+Z137+Z138+AB135+AB136+AB137+AB138+AD135+AD136+AD137+AD138)</f>
        <v>127</v>
      </c>
      <c r="AE139" s="21"/>
      <c r="AF139" s="20"/>
      <c r="AG139" s="20"/>
      <c r="AH139" s="20"/>
      <c r="AI139" s="57">
        <f>SUM(AE135+AE136+AE137+AE138+AG135+AG136+AG137+AG138+AI135+AI136+AI137+AI138)</f>
        <v>3</v>
      </c>
      <c r="AJ139" s="58">
        <f>SUM(AF135+AF136+AF137+AF138+AH135+AH136+AH137+AH138+AJ135+AJ136+AJ137+AJ138)</f>
        <v>49</v>
      </c>
      <c r="AK139" s="15"/>
      <c r="AL139" s="12"/>
      <c r="AM139" s="12"/>
      <c r="AN139" s="12"/>
      <c r="AO139" s="12"/>
      <c r="AP139" s="12"/>
      <c r="AQ139" s="12"/>
      <c r="AR139" s="16"/>
    </row>
    <row r="140" spans="1:44">
      <c r="A140" s="24"/>
      <c r="B140" s="25"/>
      <c r="C140" s="26"/>
      <c r="D140" s="27"/>
      <c r="E140" s="27"/>
      <c r="F140" s="28"/>
      <c r="G140" s="29"/>
      <c r="H140" s="29"/>
      <c r="I140" s="29"/>
      <c r="J140" s="59"/>
      <c r="K140" s="60">
        <f>SUM(K139/E139)</f>
        <v>0.96958718657641341</v>
      </c>
      <c r="L140" s="30"/>
      <c r="M140" s="29"/>
      <c r="N140" s="29"/>
      <c r="O140" s="29"/>
      <c r="P140" s="59"/>
      <c r="Q140" s="60">
        <f>SUM(Q139/E139)</f>
        <v>2.1927733816379065E-3</v>
      </c>
      <c r="R140" s="28"/>
      <c r="S140" s="29"/>
      <c r="T140" s="29"/>
      <c r="U140" s="29"/>
      <c r="V140" s="59"/>
      <c r="W140" s="63">
        <f>SUM(W139/E139)</f>
        <v>1.144055677376299E-2</v>
      </c>
      <c r="X140" s="32"/>
      <c r="Y140" s="30"/>
      <c r="Z140" s="29"/>
      <c r="AA140" s="29"/>
      <c r="AB140" s="29"/>
      <c r="AC140" s="59"/>
      <c r="AD140" s="60">
        <f>SUM(AD139/E139)</f>
        <v>1.210792258556583E-2</v>
      </c>
      <c r="AE140" s="32"/>
      <c r="AF140" s="31"/>
      <c r="AG140" s="29"/>
      <c r="AH140" s="29"/>
      <c r="AI140" s="59"/>
      <c r="AJ140" s="60">
        <f>SUM(AJ139/K139)</f>
        <v>4.818092428711898E-3</v>
      </c>
      <c r="AK140" s="15"/>
      <c r="AL140" s="12"/>
      <c r="AM140" s="12"/>
      <c r="AN140" s="12"/>
      <c r="AO140" s="12"/>
      <c r="AP140" s="12"/>
      <c r="AQ140" s="12"/>
      <c r="AR140" s="16"/>
    </row>
    <row r="141" spans="1:44">
      <c r="A141" s="84">
        <v>36</v>
      </c>
      <c r="B141" s="93" t="s">
        <v>85</v>
      </c>
      <c r="C141" s="93">
        <v>225</v>
      </c>
      <c r="D141" s="93" t="s">
        <v>5</v>
      </c>
      <c r="E141" s="11" t="s">
        <v>42</v>
      </c>
      <c r="F141" s="12">
        <v>2</v>
      </c>
      <c r="G141" s="12">
        <v>97</v>
      </c>
      <c r="H141" s="12">
        <v>12</v>
      </c>
      <c r="I141" s="12">
        <v>435</v>
      </c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4"/>
      <c r="X141" s="12" t="s">
        <v>50</v>
      </c>
      <c r="Y141" s="12">
        <v>1</v>
      </c>
      <c r="Z141" s="12">
        <v>20</v>
      </c>
      <c r="AA141" s="12"/>
      <c r="AB141" s="12"/>
      <c r="AC141" s="12"/>
      <c r="AD141" s="12"/>
      <c r="AE141" s="12"/>
      <c r="AF141" s="12"/>
      <c r="AG141" s="12"/>
      <c r="AH141" s="12"/>
      <c r="AI141" s="12"/>
      <c r="AJ141" s="14"/>
      <c r="AK141" s="15"/>
      <c r="AL141" s="12"/>
      <c r="AM141" s="12"/>
      <c r="AN141" s="12"/>
      <c r="AO141" s="12"/>
      <c r="AP141" s="12"/>
      <c r="AQ141" s="12"/>
      <c r="AR141" s="16"/>
    </row>
    <row r="142" spans="1:44">
      <c r="A142" s="84"/>
      <c r="B142" s="93"/>
      <c r="C142" s="93"/>
      <c r="D142" s="93"/>
      <c r="E142" s="94" t="s">
        <v>41</v>
      </c>
      <c r="F142" s="12">
        <v>56</v>
      </c>
      <c r="G142" s="12">
        <v>993</v>
      </c>
      <c r="H142" s="12">
        <v>608</v>
      </c>
      <c r="I142" s="12">
        <v>8748</v>
      </c>
      <c r="J142" s="12"/>
      <c r="K142" s="12"/>
      <c r="L142" s="12">
        <v>1</v>
      </c>
      <c r="M142" s="12">
        <v>114</v>
      </c>
      <c r="N142" s="12"/>
      <c r="O142" s="12"/>
      <c r="P142" s="12"/>
      <c r="Q142" s="12"/>
      <c r="R142" s="12"/>
      <c r="S142" s="12"/>
      <c r="T142" s="12">
        <v>1</v>
      </c>
      <c r="U142" s="12">
        <v>16</v>
      </c>
      <c r="V142" s="12"/>
      <c r="W142" s="14"/>
      <c r="X142" s="12" t="s">
        <v>50</v>
      </c>
      <c r="Y142" s="12">
        <v>1</v>
      </c>
      <c r="Z142" s="12">
        <v>5</v>
      </c>
      <c r="AA142" s="12">
        <v>4</v>
      </c>
      <c r="AB142" s="12">
        <v>42</v>
      </c>
      <c r="AC142" s="12"/>
      <c r="AD142" s="12"/>
      <c r="AE142" s="12"/>
      <c r="AF142" s="12"/>
      <c r="AG142" s="12">
        <v>3</v>
      </c>
      <c r="AH142" s="12">
        <v>55</v>
      </c>
      <c r="AI142" s="12"/>
      <c r="AJ142" s="14"/>
      <c r="AK142" s="15" t="s">
        <v>44</v>
      </c>
      <c r="AL142" s="12"/>
      <c r="AM142" s="12"/>
      <c r="AN142" s="12">
        <v>8</v>
      </c>
      <c r="AO142" s="12">
        <v>102</v>
      </c>
      <c r="AP142" s="12"/>
      <c r="AQ142" s="12"/>
      <c r="AR142" s="16"/>
    </row>
    <row r="143" spans="1:44">
      <c r="A143" s="84"/>
      <c r="B143" s="93"/>
      <c r="C143" s="93"/>
      <c r="D143" s="93"/>
      <c r="E143" s="94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4"/>
      <c r="X143" s="43" t="s">
        <v>65</v>
      </c>
      <c r="Y143" s="12"/>
      <c r="Z143" s="12"/>
      <c r="AA143" s="12">
        <v>6</v>
      </c>
      <c r="AB143" s="12">
        <v>47</v>
      </c>
      <c r="AC143" s="12"/>
      <c r="AD143" s="12"/>
      <c r="AE143" s="12"/>
      <c r="AF143" s="12"/>
      <c r="AG143" s="12"/>
      <c r="AH143" s="12"/>
      <c r="AI143" s="12"/>
      <c r="AJ143" s="14"/>
      <c r="AK143" s="15"/>
      <c r="AL143" s="12"/>
      <c r="AM143" s="12"/>
      <c r="AN143" s="12"/>
      <c r="AO143" s="12"/>
      <c r="AP143" s="12"/>
      <c r="AQ143" s="12"/>
      <c r="AR143" s="16"/>
    </row>
    <row r="144" spans="1:44">
      <c r="A144" s="17"/>
      <c r="B144" s="18"/>
      <c r="C144" s="19"/>
      <c r="D144" s="57">
        <f>SUM(J144+P144+V144+AC144+AI144)</f>
        <v>695</v>
      </c>
      <c r="E144" s="57">
        <f>SUM(K144+Q144+W144+AD144+AJ144)</f>
        <v>10572</v>
      </c>
      <c r="F144" s="21"/>
      <c r="G144" s="20"/>
      <c r="H144" s="20"/>
      <c r="I144" s="20"/>
      <c r="J144" s="57">
        <f>SUM(F141+F142+F143+H141+H142+H143+J141+J142+J143)</f>
        <v>678</v>
      </c>
      <c r="K144" s="57">
        <f>SUM(G141+G142+G143+I141+I142+I143+K141+K142+K143)</f>
        <v>10273</v>
      </c>
      <c r="L144" s="20"/>
      <c r="M144" s="20"/>
      <c r="N144" s="20"/>
      <c r="O144" s="20"/>
      <c r="P144" s="57">
        <f>SUM(L141+L142+L143+N141+N142+N143+P141+P142+P143)</f>
        <v>1</v>
      </c>
      <c r="Q144" s="57">
        <f>SUM(M141+M142+M143+O141+O142+O143+Q141+Q142+Q143)</f>
        <v>114</v>
      </c>
      <c r="R144" s="21"/>
      <c r="S144" s="20"/>
      <c r="T144" s="20"/>
      <c r="U144" s="20"/>
      <c r="V144" s="57">
        <f>SUM(R141+R142+R143+T141+T142+T143+V141+V142+V143)</f>
        <v>1</v>
      </c>
      <c r="W144" s="57">
        <f>SUM(S141+S142+S143+U141+U142+U143+W141+W142+W143)</f>
        <v>16</v>
      </c>
      <c r="X144" s="21"/>
      <c r="Y144" s="20"/>
      <c r="Z144" s="20"/>
      <c r="AA144" s="20"/>
      <c r="AB144" s="20"/>
      <c r="AC144" s="57">
        <f>SUM(Y141+Y142+Y143+AA141+AA142+AA143+AC141+AC142+AC143)</f>
        <v>12</v>
      </c>
      <c r="AD144" s="57">
        <f>SUM(Z141+Z142+Z143+AB141+AB142+AB143+AD141+AD142+AD143)</f>
        <v>114</v>
      </c>
      <c r="AE144" s="21"/>
      <c r="AF144" s="20"/>
      <c r="AG144" s="20"/>
      <c r="AH144" s="20"/>
      <c r="AI144" s="57">
        <f>SUM(AE141+AE142+AE143+AG141+AG142+AG143+AI141+AI142+AI143)</f>
        <v>3</v>
      </c>
      <c r="AJ144" s="57">
        <f>SUM(AF141+AF142+AF143+AH141+AH142+AH143+AJ141+AJ142+AJ143)</f>
        <v>55</v>
      </c>
      <c r="AK144" s="15"/>
      <c r="AL144" s="12"/>
      <c r="AM144" s="12"/>
      <c r="AN144" s="12"/>
      <c r="AO144" s="12"/>
      <c r="AP144" s="12"/>
      <c r="AQ144" s="12"/>
      <c r="AR144" s="16"/>
    </row>
    <row r="145" spans="1:44">
      <c r="A145" s="24"/>
      <c r="B145" s="25"/>
      <c r="C145" s="26"/>
      <c r="D145" s="27"/>
      <c r="E145" s="27"/>
      <c r="F145" s="28"/>
      <c r="G145" s="29"/>
      <c r="H145" s="29"/>
      <c r="I145" s="29"/>
      <c r="J145" s="59"/>
      <c r="K145" s="60">
        <f>SUM(K144/E144)</f>
        <v>0.97171774498675745</v>
      </c>
      <c r="L145" s="30"/>
      <c r="M145" s="29"/>
      <c r="N145" s="29"/>
      <c r="O145" s="29"/>
      <c r="P145" s="59"/>
      <c r="Q145" s="60">
        <f>SUM(Q144/E144)</f>
        <v>1.0783200908059024E-2</v>
      </c>
      <c r="R145" s="28"/>
      <c r="S145" s="29"/>
      <c r="T145" s="29"/>
      <c r="U145" s="29"/>
      <c r="V145" s="59"/>
      <c r="W145" s="63">
        <f>SUM(W144/E144)</f>
        <v>1.5134317063942491E-3</v>
      </c>
      <c r="X145" s="32"/>
      <c r="Y145" s="30"/>
      <c r="Z145" s="29"/>
      <c r="AA145" s="29"/>
      <c r="AB145" s="29"/>
      <c r="AC145" s="59"/>
      <c r="AD145" s="60">
        <f>SUM(AD144/E144)</f>
        <v>1.0783200908059024E-2</v>
      </c>
      <c r="AE145" s="32"/>
      <c r="AF145" s="31"/>
      <c r="AG145" s="29"/>
      <c r="AH145" s="29"/>
      <c r="AI145" s="59"/>
      <c r="AJ145" s="60">
        <f>SUM(AJ144/K144)</f>
        <v>5.3538401635354815E-3</v>
      </c>
      <c r="AK145" s="15"/>
      <c r="AL145" s="12"/>
      <c r="AM145" s="12"/>
      <c r="AN145" s="12"/>
      <c r="AO145" s="12"/>
      <c r="AP145" s="12"/>
      <c r="AQ145" s="12"/>
      <c r="AR145" s="16"/>
    </row>
    <row r="146" spans="1:44">
      <c r="A146" s="84">
        <v>37</v>
      </c>
      <c r="B146" s="93" t="s">
        <v>85</v>
      </c>
      <c r="C146" s="93">
        <v>169</v>
      </c>
      <c r="D146" s="93" t="s">
        <v>12</v>
      </c>
      <c r="E146" s="11" t="s">
        <v>42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>
        <v>1</v>
      </c>
      <c r="S146" s="12">
        <v>64</v>
      </c>
      <c r="T146" s="12">
        <v>2</v>
      </c>
      <c r="U146" s="12">
        <v>2649</v>
      </c>
      <c r="V146" s="12">
        <v>2</v>
      </c>
      <c r="W146" s="14">
        <v>246</v>
      </c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4"/>
      <c r="AK146" s="15"/>
      <c r="AL146" s="12"/>
      <c r="AM146" s="12"/>
      <c r="AN146" s="12"/>
      <c r="AO146" s="12"/>
      <c r="AP146" s="12"/>
      <c r="AQ146" s="12"/>
      <c r="AR146" s="16"/>
    </row>
    <row r="147" spans="1:44">
      <c r="A147" s="84"/>
      <c r="B147" s="93"/>
      <c r="C147" s="93"/>
      <c r="D147" s="93"/>
      <c r="E147" s="11" t="s">
        <v>41</v>
      </c>
      <c r="F147" s="12">
        <v>2</v>
      </c>
      <c r="G147" s="12">
        <v>17</v>
      </c>
      <c r="H147" s="12">
        <v>6</v>
      </c>
      <c r="I147" s="12">
        <v>78</v>
      </c>
      <c r="J147" s="12"/>
      <c r="K147" s="12"/>
      <c r="L147" s="12"/>
      <c r="M147" s="12"/>
      <c r="N147" s="12"/>
      <c r="O147" s="12"/>
      <c r="P147" s="12"/>
      <c r="Q147" s="12"/>
      <c r="R147" s="12">
        <v>5</v>
      </c>
      <c r="S147" s="12">
        <v>70</v>
      </c>
      <c r="T147" s="12">
        <v>59</v>
      </c>
      <c r="U147" s="12">
        <v>954</v>
      </c>
      <c r="V147" s="12">
        <v>3</v>
      </c>
      <c r="W147" s="14">
        <v>43</v>
      </c>
      <c r="X147" s="12" t="s">
        <v>50</v>
      </c>
      <c r="Y147" s="12"/>
      <c r="Z147" s="12"/>
      <c r="AA147" s="12">
        <v>1</v>
      </c>
      <c r="AB147" s="12">
        <v>2</v>
      </c>
      <c r="AC147" s="12"/>
      <c r="AD147" s="12"/>
      <c r="AE147" s="12"/>
      <c r="AF147" s="12"/>
      <c r="AG147" s="12"/>
      <c r="AH147" s="12"/>
      <c r="AI147" s="12"/>
      <c r="AJ147" s="14"/>
      <c r="AK147" s="15"/>
      <c r="AL147" s="12"/>
      <c r="AM147" s="12"/>
      <c r="AN147" s="12"/>
      <c r="AO147" s="12"/>
      <c r="AP147" s="12"/>
      <c r="AQ147" s="12"/>
      <c r="AR147" s="16"/>
    </row>
    <row r="148" spans="1:44">
      <c r="A148" s="17"/>
      <c r="B148" s="18"/>
      <c r="C148" s="19"/>
      <c r="D148" s="57">
        <f>SUM(J148+P148+V148+AC148+AI148)</f>
        <v>81</v>
      </c>
      <c r="E148" s="57">
        <f>SUM(K148+Q148+W148+AD148+AJ148)</f>
        <v>4123</v>
      </c>
      <c r="F148" s="21"/>
      <c r="G148" s="20"/>
      <c r="H148" s="20"/>
      <c r="I148" s="20"/>
      <c r="J148" s="57">
        <f>SUM(F146+F147+H146+H147+J146+J147)</f>
        <v>8</v>
      </c>
      <c r="K148" s="58">
        <f>SUM(G146+G147+I146+I147+K146+K147)</f>
        <v>95</v>
      </c>
      <c r="L148" s="20"/>
      <c r="M148" s="20"/>
      <c r="N148" s="20"/>
      <c r="O148" s="20"/>
      <c r="P148" s="57">
        <f>SUM(L146+L147+N146+N147+P146+P147)</f>
        <v>0</v>
      </c>
      <c r="Q148" s="57">
        <f>SUM(M146+M147+O146+O147+Q146+Q147)</f>
        <v>0</v>
      </c>
      <c r="R148" s="21"/>
      <c r="S148" s="20"/>
      <c r="T148" s="20"/>
      <c r="U148" s="20"/>
      <c r="V148" s="57">
        <f>SUM(R146+R147+T146+T147+V146+V147)</f>
        <v>72</v>
      </c>
      <c r="W148" s="57">
        <f>SUM(S146+S147+U146+U147+W146+W147)</f>
        <v>4026</v>
      </c>
      <c r="X148" s="21"/>
      <c r="Y148" s="20"/>
      <c r="Z148" s="20"/>
      <c r="AA148" s="20"/>
      <c r="AB148" s="20"/>
      <c r="AC148" s="57">
        <f>SUM(Y146+Y147+AA146+AA147+AC146+AC147)</f>
        <v>1</v>
      </c>
      <c r="AD148" s="57">
        <f>SUM(Z146+Z147+AB146+AB147+AD146+AD147)</f>
        <v>2</v>
      </c>
      <c r="AE148" s="21"/>
      <c r="AF148" s="20"/>
      <c r="AG148" s="20"/>
      <c r="AH148" s="20"/>
      <c r="AI148" s="57">
        <f>SUM(AE146+AE147+AG146+AG147+AI146+AI147)</f>
        <v>0</v>
      </c>
      <c r="AJ148" s="57">
        <f>SUM(AF146+AF147+AH146+AH147+AJ146+AJ147)</f>
        <v>0</v>
      </c>
      <c r="AK148" s="15"/>
      <c r="AL148" s="12"/>
      <c r="AM148" s="12"/>
      <c r="AN148" s="12"/>
      <c r="AO148" s="12"/>
      <c r="AP148" s="12"/>
      <c r="AQ148" s="12"/>
      <c r="AR148" s="16"/>
    </row>
    <row r="149" spans="1:44">
      <c r="A149" s="24"/>
      <c r="B149" s="25"/>
      <c r="C149" s="26"/>
      <c r="D149" s="27"/>
      <c r="E149" s="27"/>
      <c r="F149" s="28"/>
      <c r="G149" s="29"/>
      <c r="H149" s="29"/>
      <c r="I149" s="29"/>
      <c r="J149" s="59"/>
      <c r="K149" s="60">
        <f>SUM(K148/E148)</f>
        <v>2.3041474654377881E-2</v>
      </c>
      <c r="L149" s="30"/>
      <c r="M149" s="29"/>
      <c r="N149" s="29"/>
      <c r="O149" s="29"/>
      <c r="P149" s="59"/>
      <c r="Q149" s="62">
        <f>SUM(Q148/E148)</f>
        <v>0</v>
      </c>
      <c r="R149" s="28"/>
      <c r="S149" s="29"/>
      <c r="T149" s="29"/>
      <c r="U149" s="29"/>
      <c r="V149" s="59"/>
      <c r="W149" s="63">
        <f>SUM(W148/E148)</f>
        <v>0.97647344166868788</v>
      </c>
      <c r="X149" s="32"/>
      <c r="Y149" s="30"/>
      <c r="Z149" s="29"/>
      <c r="AA149" s="29"/>
      <c r="AB149" s="29"/>
      <c r="AC149" s="59"/>
      <c r="AD149" s="64">
        <f>SUM(AD148/E148)</f>
        <v>4.8508367693427115E-4</v>
      </c>
      <c r="AE149" s="32"/>
      <c r="AF149" s="31"/>
      <c r="AG149" s="29"/>
      <c r="AH149" s="29"/>
      <c r="AI149" s="59"/>
      <c r="AJ149" s="62">
        <f>SUM(AJ148/E148)</f>
        <v>0</v>
      </c>
      <c r="AK149" s="15"/>
      <c r="AL149" s="12"/>
      <c r="AM149" s="12"/>
      <c r="AN149" s="12"/>
      <c r="AO149" s="12"/>
      <c r="AP149" s="12"/>
      <c r="AQ149" s="12"/>
      <c r="AR149" s="16"/>
    </row>
    <row r="150" spans="1:44">
      <c r="A150" s="35">
        <v>38</v>
      </c>
      <c r="B150" s="40" t="s">
        <v>85</v>
      </c>
      <c r="C150" s="40">
        <v>197</v>
      </c>
      <c r="D150" s="40" t="s">
        <v>68</v>
      </c>
      <c r="E150" s="11" t="s">
        <v>77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4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4"/>
      <c r="AK150" s="15"/>
      <c r="AL150" s="12"/>
      <c r="AM150" s="12"/>
      <c r="AN150" s="12"/>
      <c r="AO150" s="12"/>
      <c r="AP150" s="12"/>
      <c r="AQ150" s="12"/>
      <c r="AR150" s="38" t="s">
        <v>43</v>
      </c>
    </row>
    <row r="151" spans="1:44">
      <c r="A151" s="84">
        <v>39</v>
      </c>
      <c r="B151" s="93" t="s">
        <v>85</v>
      </c>
      <c r="C151" s="93">
        <v>170</v>
      </c>
      <c r="D151" s="93" t="s">
        <v>12</v>
      </c>
      <c r="E151" s="11" t="s">
        <v>42</v>
      </c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>
        <v>1</v>
      </c>
      <c r="S151" s="12">
        <v>191</v>
      </c>
      <c r="T151" s="12"/>
      <c r="U151" s="12"/>
      <c r="V151" s="12"/>
      <c r="W151" s="14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4"/>
      <c r="AK151" s="15"/>
      <c r="AL151" s="12"/>
      <c r="AM151" s="12"/>
      <c r="AN151" s="12"/>
      <c r="AO151" s="12"/>
      <c r="AP151" s="12"/>
      <c r="AQ151" s="12"/>
      <c r="AR151" s="16"/>
    </row>
    <row r="152" spans="1:44">
      <c r="A152" s="84"/>
      <c r="B152" s="93"/>
      <c r="C152" s="93"/>
      <c r="D152" s="93"/>
      <c r="E152" s="11" t="s">
        <v>41</v>
      </c>
      <c r="F152" s="12">
        <v>1</v>
      </c>
      <c r="G152" s="12">
        <v>27</v>
      </c>
      <c r="H152" s="12">
        <v>40</v>
      </c>
      <c r="I152" s="12">
        <v>345</v>
      </c>
      <c r="J152" s="12"/>
      <c r="K152" s="12"/>
      <c r="L152" s="12"/>
      <c r="M152" s="12"/>
      <c r="N152" s="12">
        <v>40</v>
      </c>
      <c r="O152" s="12">
        <v>345</v>
      </c>
      <c r="P152" s="12"/>
      <c r="Q152" s="12"/>
      <c r="R152" s="12">
        <v>11</v>
      </c>
      <c r="S152" s="12">
        <v>168</v>
      </c>
      <c r="T152" s="12">
        <v>84</v>
      </c>
      <c r="U152" s="12">
        <v>943</v>
      </c>
      <c r="V152" s="12">
        <v>3</v>
      </c>
      <c r="W152" s="14">
        <v>52</v>
      </c>
      <c r="X152" s="12" t="s">
        <v>50</v>
      </c>
      <c r="Y152" s="12"/>
      <c r="Z152" s="12"/>
      <c r="AA152" s="12">
        <v>1</v>
      </c>
      <c r="AB152" s="12">
        <v>5</v>
      </c>
      <c r="AC152" s="12"/>
      <c r="AD152" s="12"/>
      <c r="AE152" s="12"/>
      <c r="AF152" s="12"/>
      <c r="AG152" s="12"/>
      <c r="AH152" s="12"/>
      <c r="AI152" s="12"/>
      <c r="AJ152" s="14"/>
      <c r="AK152" s="15" t="s">
        <v>44</v>
      </c>
      <c r="AL152" s="12"/>
      <c r="AM152" s="12"/>
      <c r="AN152" s="12">
        <v>1</v>
      </c>
      <c r="AO152" s="12">
        <v>2</v>
      </c>
      <c r="AP152" s="12"/>
      <c r="AQ152" s="12"/>
      <c r="AR152" s="16"/>
    </row>
    <row r="153" spans="1:44">
      <c r="A153" s="17"/>
      <c r="B153" s="18"/>
      <c r="C153" s="19"/>
      <c r="D153" s="57">
        <f>SUM(J153+P153+V153+AC153+AI153)</f>
        <v>181</v>
      </c>
      <c r="E153" s="57">
        <f>SUM(K153+Q153+W153+AD153+AJ153)</f>
        <v>2076</v>
      </c>
      <c r="F153" s="21"/>
      <c r="G153" s="20"/>
      <c r="H153" s="20"/>
      <c r="I153" s="20"/>
      <c r="J153" s="57">
        <f>SUM(F151+F152+H151+H152+J151+J152)</f>
        <v>41</v>
      </c>
      <c r="K153" s="58">
        <f>SUM(G151+G152+I151+I152+K151+K152)</f>
        <v>372</v>
      </c>
      <c r="L153" s="20"/>
      <c r="M153" s="20"/>
      <c r="N153" s="20"/>
      <c r="O153" s="20"/>
      <c r="P153" s="57">
        <f>SUM(L151+L152+N151+N152+P151+P152)</f>
        <v>40</v>
      </c>
      <c r="Q153" s="57">
        <f>SUM(M151+M152+O151+O152+Q151+Q152)</f>
        <v>345</v>
      </c>
      <c r="R153" s="21"/>
      <c r="S153" s="20"/>
      <c r="T153" s="20"/>
      <c r="U153" s="20"/>
      <c r="V153" s="57">
        <f>SUM(R151+R152+T151+T152+V151+V152)</f>
        <v>99</v>
      </c>
      <c r="W153" s="57">
        <f>SUM(S151+S152+U151+U152+W151+W152)</f>
        <v>1354</v>
      </c>
      <c r="X153" s="21"/>
      <c r="Y153" s="20"/>
      <c r="Z153" s="20"/>
      <c r="AA153" s="20"/>
      <c r="AB153" s="20"/>
      <c r="AC153" s="57">
        <f>SUM(Y151+Y152+AA151+AA152+AC151+AC152)</f>
        <v>1</v>
      </c>
      <c r="AD153" s="57">
        <f>SUM(Z151+Z152+AB151+AB152+AD151+AD152)</f>
        <v>5</v>
      </c>
      <c r="AE153" s="21"/>
      <c r="AF153" s="20"/>
      <c r="AG153" s="20"/>
      <c r="AH153" s="20"/>
      <c r="AI153" s="57">
        <f>SUM(AE151+AE152+AG151+AG152+AI151+AI152)</f>
        <v>0</v>
      </c>
      <c r="AJ153" s="57">
        <f>SUM(AF151+AF152+AH151+AH152+AJ151+AJ152)</f>
        <v>0</v>
      </c>
      <c r="AK153" s="15"/>
      <c r="AL153" s="12"/>
      <c r="AM153" s="12"/>
      <c r="AN153" s="12"/>
      <c r="AO153" s="12"/>
      <c r="AP153" s="12"/>
      <c r="AQ153" s="12"/>
      <c r="AR153" s="16"/>
    </row>
    <row r="154" spans="1:44">
      <c r="A154" s="24"/>
      <c r="B154" s="25"/>
      <c r="C154" s="26"/>
      <c r="D154" s="27"/>
      <c r="E154" s="27"/>
      <c r="F154" s="28"/>
      <c r="G154" s="29"/>
      <c r="H154" s="29"/>
      <c r="I154" s="29"/>
      <c r="J154" s="59"/>
      <c r="K154" s="60">
        <f>SUM(K153/E153)</f>
        <v>0.1791907514450867</v>
      </c>
      <c r="L154" s="30"/>
      <c r="M154" s="29"/>
      <c r="N154" s="29"/>
      <c r="O154" s="29"/>
      <c r="P154" s="59"/>
      <c r="Q154" s="63">
        <f>SUM(Q153/E153)</f>
        <v>0.16618497109826588</v>
      </c>
      <c r="R154" s="28"/>
      <c r="S154" s="29"/>
      <c r="T154" s="29"/>
      <c r="U154" s="29"/>
      <c r="V154" s="59"/>
      <c r="W154" s="63">
        <f>SUM(W153/E153)</f>
        <v>0.6522157996146436</v>
      </c>
      <c r="X154" s="32"/>
      <c r="Y154" s="30"/>
      <c r="Z154" s="29"/>
      <c r="AA154" s="29"/>
      <c r="AB154" s="29"/>
      <c r="AC154" s="59"/>
      <c r="AD154" s="63">
        <f>SUM(AD153/E153)</f>
        <v>2.4084778420038534E-3</v>
      </c>
      <c r="AE154" s="32"/>
      <c r="AF154" s="31"/>
      <c r="AG154" s="29"/>
      <c r="AH154" s="29"/>
      <c r="AI154" s="59"/>
      <c r="AJ154" s="62">
        <f>SUM(AJ153/E153)</f>
        <v>0</v>
      </c>
      <c r="AK154" s="15"/>
      <c r="AL154" s="12"/>
      <c r="AM154" s="12"/>
      <c r="AN154" s="12"/>
      <c r="AO154" s="12"/>
      <c r="AP154" s="12"/>
      <c r="AQ154" s="12"/>
      <c r="AR154" s="16"/>
    </row>
    <row r="155" spans="1:44">
      <c r="A155" s="84">
        <v>40</v>
      </c>
      <c r="B155" s="93" t="s">
        <v>85</v>
      </c>
      <c r="C155" s="93">
        <v>186</v>
      </c>
      <c r="D155" s="93" t="s">
        <v>12</v>
      </c>
      <c r="E155" s="11" t="s">
        <v>42</v>
      </c>
      <c r="F155" s="12">
        <v>1</v>
      </c>
      <c r="G155" s="12">
        <v>67</v>
      </c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>
        <v>5</v>
      </c>
      <c r="S155" s="12">
        <v>228</v>
      </c>
      <c r="T155" s="12">
        <v>43</v>
      </c>
      <c r="U155" s="12">
        <v>821</v>
      </c>
      <c r="V155" s="12">
        <v>6</v>
      </c>
      <c r="W155" s="14">
        <v>113</v>
      </c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>
        <v>4</v>
      </c>
      <c r="AJ155" s="14">
        <v>118</v>
      </c>
      <c r="AK155" s="15"/>
      <c r="AL155" s="12"/>
      <c r="AM155" s="12"/>
      <c r="AN155" s="12"/>
      <c r="AO155" s="12"/>
      <c r="AP155" s="12"/>
      <c r="AQ155" s="12"/>
      <c r="AR155" s="16"/>
    </row>
    <row r="156" spans="1:44">
      <c r="A156" s="84"/>
      <c r="B156" s="93"/>
      <c r="C156" s="93"/>
      <c r="D156" s="93"/>
      <c r="E156" s="94" t="s">
        <v>41</v>
      </c>
      <c r="F156" s="12">
        <v>1</v>
      </c>
      <c r="G156" s="12">
        <v>7</v>
      </c>
      <c r="H156" s="12">
        <v>18</v>
      </c>
      <c r="I156" s="12">
        <v>372</v>
      </c>
      <c r="J156" s="12"/>
      <c r="K156" s="12"/>
      <c r="L156" s="12"/>
      <c r="M156" s="12"/>
      <c r="N156" s="12"/>
      <c r="O156" s="12"/>
      <c r="P156" s="12"/>
      <c r="Q156" s="12"/>
      <c r="R156" s="12">
        <v>6</v>
      </c>
      <c r="S156" s="12">
        <v>135</v>
      </c>
      <c r="T156" s="12">
        <v>143</v>
      </c>
      <c r="U156" s="12">
        <v>1902</v>
      </c>
      <c r="V156" s="12">
        <v>5</v>
      </c>
      <c r="W156" s="14">
        <v>94</v>
      </c>
      <c r="X156" s="12" t="s">
        <v>50</v>
      </c>
      <c r="Y156" s="12"/>
      <c r="Z156" s="12"/>
      <c r="AA156" s="12">
        <v>3</v>
      </c>
      <c r="AB156" s="12">
        <v>20</v>
      </c>
      <c r="AC156" s="12"/>
      <c r="AD156" s="12"/>
      <c r="AE156" s="12"/>
      <c r="AF156" s="12"/>
      <c r="AG156" s="12">
        <v>5</v>
      </c>
      <c r="AH156" s="12">
        <v>37</v>
      </c>
      <c r="AI156" s="12"/>
      <c r="AJ156" s="14"/>
      <c r="AK156" s="15"/>
      <c r="AL156" s="12"/>
      <c r="AM156" s="12"/>
      <c r="AN156" s="12"/>
      <c r="AO156" s="12"/>
      <c r="AP156" s="12"/>
      <c r="AQ156" s="12"/>
      <c r="AR156" s="16"/>
    </row>
    <row r="157" spans="1:44">
      <c r="A157" s="84"/>
      <c r="B157" s="93"/>
      <c r="C157" s="93"/>
      <c r="D157" s="93"/>
      <c r="E157" s="94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4"/>
      <c r="X157" s="12" t="s">
        <v>57</v>
      </c>
      <c r="Y157" s="12"/>
      <c r="Z157" s="12"/>
      <c r="AA157" s="12">
        <v>3</v>
      </c>
      <c r="AB157" s="12">
        <v>37</v>
      </c>
      <c r="AC157" s="12"/>
      <c r="AD157" s="12"/>
      <c r="AE157" s="12"/>
      <c r="AF157" s="12"/>
      <c r="AG157" s="12"/>
      <c r="AH157" s="12"/>
      <c r="AI157" s="12"/>
      <c r="AJ157" s="14"/>
      <c r="AK157" s="15"/>
      <c r="AL157" s="12"/>
      <c r="AM157" s="12"/>
      <c r="AN157" s="12"/>
      <c r="AO157" s="12"/>
      <c r="AP157" s="12"/>
      <c r="AQ157" s="12"/>
      <c r="AR157" s="16"/>
    </row>
    <row r="158" spans="1:44">
      <c r="A158" s="17"/>
      <c r="B158" s="18"/>
      <c r="C158" s="19"/>
      <c r="D158" s="57">
        <f>SUM(J158+P158+V158+AC158+AI158)</f>
        <v>243</v>
      </c>
      <c r="E158" s="57">
        <f>SUM(K158+Q158+W158+AD158+AJ158)</f>
        <v>3951</v>
      </c>
      <c r="F158" s="21"/>
      <c r="G158" s="20"/>
      <c r="H158" s="20"/>
      <c r="I158" s="20"/>
      <c r="J158" s="57">
        <f>SUM(F155+F156+F157+H155+H156+H157+J155+J156+J157)</f>
        <v>20</v>
      </c>
      <c r="K158" s="57">
        <f>SUM(G155+G156+G157+I155+I156+I157+K155+K156+K157)</f>
        <v>446</v>
      </c>
      <c r="L158" s="20"/>
      <c r="M158" s="20"/>
      <c r="N158" s="20"/>
      <c r="O158" s="20"/>
      <c r="P158" s="57">
        <f>SUM(L155+L156+L157+N155+N156+N157+P155+P156+P157)</f>
        <v>0</v>
      </c>
      <c r="Q158" s="57">
        <f>SUM(M155+M156+M157+O155+O156+O157+Q155+Q156+Q157)</f>
        <v>0</v>
      </c>
      <c r="R158" s="21"/>
      <c r="S158" s="20"/>
      <c r="T158" s="20"/>
      <c r="U158" s="20"/>
      <c r="V158" s="57">
        <f>SUM(R155+R156+R157+T155+T156+T157+V155+V156+V157)</f>
        <v>208</v>
      </c>
      <c r="W158" s="57">
        <f>SUM(S155+S156+S157+U155+U156+U157+W155+W156+W157)</f>
        <v>3293</v>
      </c>
      <c r="X158" s="21"/>
      <c r="Y158" s="20"/>
      <c r="Z158" s="20"/>
      <c r="AA158" s="20"/>
      <c r="AB158" s="20"/>
      <c r="AC158" s="57">
        <f>SUM(Y155+Y156+Y157+AA155+AA156+AA157+AC155+AC156+AC157)</f>
        <v>6</v>
      </c>
      <c r="AD158" s="57">
        <f>SUM(Z155+Z156+Z157+AB155+AB156+AB157+AD155+AD156+AD157)</f>
        <v>57</v>
      </c>
      <c r="AE158" s="21"/>
      <c r="AF158" s="20"/>
      <c r="AG158" s="20"/>
      <c r="AH158" s="20"/>
      <c r="AI158" s="57">
        <f>SUM(AE155+AE156+AE157+AG155+AG156+AG157+AI155+AI156+AI157)</f>
        <v>9</v>
      </c>
      <c r="AJ158" s="57">
        <f>SUM(AF155+AF156+AF157+AH155+AH156+AH157+AJ155+AJ156+AJ157)</f>
        <v>155</v>
      </c>
      <c r="AK158" s="15"/>
      <c r="AL158" s="12"/>
      <c r="AM158" s="12"/>
      <c r="AN158" s="12"/>
      <c r="AO158" s="12"/>
      <c r="AP158" s="12"/>
      <c r="AQ158" s="12"/>
      <c r="AR158" s="16"/>
    </row>
    <row r="159" spans="1:44">
      <c r="A159" s="24"/>
      <c r="B159" s="25"/>
      <c r="C159" s="26"/>
      <c r="D159" s="27"/>
      <c r="E159" s="27"/>
      <c r="F159" s="28"/>
      <c r="G159" s="29"/>
      <c r="H159" s="29"/>
      <c r="I159" s="29"/>
      <c r="J159" s="59"/>
      <c r="K159" s="60">
        <f>SUM(K158/E158)</f>
        <v>0.11288281447734751</v>
      </c>
      <c r="L159" s="30"/>
      <c r="M159" s="29"/>
      <c r="N159" s="29"/>
      <c r="O159" s="29"/>
      <c r="P159" s="59"/>
      <c r="Q159" s="60">
        <f>SUM(Q158/E158)</f>
        <v>0</v>
      </c>
      <c r="R159" s="28"/>
      <c r="S159" s="29"/>
      <c r="T159" s="29"/>
      <c r="U159" s="29"/>
      <c r="V159" s="59"/>
      <c r="W159" s="63">
        <f>SUM(W158/E158)</f>
        <v>0.83345988357377876</v>
      </c>
      <c r="X159" s="32"/>
      <c r="Y159" s="30"/>
      <c r="Z159" s="29"/>
      <c r="AA159" s="29"/>
      <c r="AB159" s="29"/>
      <c r="AC159" s="59"/>
      <c r="AD159" s="60">
        <f>SUM(AD158/E158)</f>
        <v>1.4426727410782081E-2</v>
      </c>
      <c r="AE159" s="32"/>
      <c r="AF159" s="31"/>
      <c r="AG159" s="29"/>
      <c r="AH159" s="29"/>
      <c r="AI159" s="59"/>
      <c r="AJ159" s="60">
        <f>SUM(AJ158/K158)</f>
        <v>0.34753363228699552</v>
      </c>
      <c r="AK159" s="15"/>
      <c r="AL159" s="12"/>
      <c r="AM159" s="12"/>
      <c r="AN159" s="12"/>
      <c r="AO159" s="12"/>
      <c r="AP159" s="12"/>
      <c r="AQ159" s="12"/>
      <c r="AR159" s="16"/>
    </row>
    <row r="160" spans="1:44">
      <c r="A160" s="84">
        <v>41</v>
      </c>
      <c r="B160" s="93" t="s">
        <v>85</v>
      </c>
      <c r="C160" s="95" t="s">
        <v>90</v>
      </c>
      <c r="D160" s="93" t="s">
        <v>12</v>
      </c>
      <c r="E160" s="11" t="s">
        <v>42</v>
      </c>
      <c r="F160" s="12"/>
      <c r="G160" s="12"/>
      <c r="H160" s="12">
        <v>2</v>
      </c>
      <c r="I160" s="12">
        <v>41</v>
      </c>
      <c r="J160" s="12"/>
      <c r="K160" s="12"/>
      <c r="L160" s="12"/>
      <c r="M160" s="12"/>
      <c r="N160" s="12"/>
      <c r="O160" s="12"/>
      <c r="P160" s="12"/>
      <c r="Q160" s="12"/>
      <c r="R160" s="12">
        <v>4</v>
      </c>
      <c r="S160" s="12">
        <v>112</v>
      </c>
      <c r="T160" s="12">
        <v>10</v>
      </c>
      <c r="U160" s="12">
        <v>282</v>
      </c>
      <c r="V160" s="12">
        <v>1</v>
      </c>
      <c r="W160" s="14">
        <v>15</v>
      </c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4"/>
      <c r="AK160" s="15"/>
      <c r="AL160" s="12"/>
      <c r="AM160" s="12"/>
      <c r="AN160" s="12"/>
      <c r="AO160" s="12"/>
      <c r="AP160" s="12"/>
      <c r="AQ160" s="12"/>
      <c r="AR160" s="16"/>
    </row>
    <row r="161" spans="1:44">
      <c r="A161" s="84"/>
      <c r="B161" s="93"/>
      <c r="C161" s="95"/>
      <c r="D161" s="93"/>
      <c r="E161" s="94" t="s">
        <v>41</v>
      </c>
      <c r="F161" s="12">
        <v>3</v>
      </c>
      <c r="G161" s="12">
        <v>41</v>
      </c>
      <c r="H161" s="12">
        <v>18</v>
      </c>
      <c r="I161" s="12">
        <v>278</v>
      </c>
      <c r="J161" s="12"/>
      <c r="K161" s="12"/>
      <c r="L161" s="12"/>
      <c r="M161" s="12"/>
      <c r="N161" s="12"/>
      <c r="O161" s="12"/>
      <c r="P161" s="12"/>
      <c r="Q161" s="12"/>
      <c r="R161" s="12">
        <v>12</v>
      </c>
      <c r="S161" s="12">
        <v>186</v>
      </c>
      <c r="T161" s="12">
        <v>81</v>
      </c>
      <c r="U161" s="12">
        <v>955</v>
      </c>
      <c r="V161" s="12">
        <v>1</v>
      </c>
      <c r="W161" s="14">
        <v>7</v>
      </c>
      <c r="X161" s="12" t="s">
        <v>50</v>
      </c>
      <c r="Y161" s="12">
        <v>2</v>
      </c>
      <c r="Z161" s="12">
        <v>29</v>
      </c>
      <c r="AA161" s="12">
        <v>8</v>
      </c>
      <c r="AB161" s="12">
        <v>109</v>
      </c>
      <c r="AC161" s="12"/>
      <c r="AD161" s="12"/>
      <c r="AE161" s="12">
        <v>9</v>
      </c>
      <c r="AF161" s="12">
        <v>90</v>
      </c>
      <c r="AG161" s="12">
        <v>59</v>
      </c>
      <c r="AH161" s="12">
        <v>485</v>
      </c>
      <c r="AI161" s="12">
        <v>1</v>
      </c>
      <c r="AJ161" s="14">
        <v>29</v>
      </c>
      <c r="AK161" s="15" t="s">
        <v>44</v>
      </c>
      <c r="AL161" s="12">
        <v>2</v>
      </c>
      <c r="AM161" s="12">
        <v>18</v>
      </c>
      <c r="AN161" s="12">
        <v>5</v>
      </c>
      <c r="AO161" s="12">
        <v>45</v>
      </c>
      <c r="AP161" s="12"/>
      <c r="AQ161" s="12"/>
      <c r="AR161" s="16"/>
    </row>
    <row r="162" spans="1:44">
      <c r="A162" s="84"/>
      <c r="B162" s="93"/>
      <c r="C162" s="95"/>
      <c r="D162" s="93"/>
      <c r="E162" s="94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4"/>
      <c r="X162" s="43" t="s">
        <v>65</v>
      </c>
      <c r="Y162" s="12"/>
      <c r="Z162" s="12"/>
      <c r="AA162" s="12">
        <v>1</v>
      </c>
      <c r="AB162" s="12">
        <v>21</v>
      </c>
      <c r="AC162" s="12"/>
      <c r="AD162" s="12"/>
      <c r="AE162" s="12"/>
      <c r="AF162" s="12"/>
      <c r="AG162" s="12"/>
      <c r="AH162" s="12"/>
      <c r="AI162" s="12"/>
      <c r="AJ162" s="14"/>
      <c r="AK162" s="15" t="s">
        <v>45</v>
      </c>
      <c r="AL162" s="12">
        <v>2</v>
      </c>
      <c r="AM162" s="12">
        <v>10</v>
      </c>
      <c r="AN162" s="12">
        <v>1</v>
      </c>
      <c r="AO162" s="12">
        <v>2</v>
      </c>
      <c r="AP162" s="12"/>
      <c r="AQ162" s="12"/>
      <c r="AR162" s="16"/>
    </row>
    <row r="163" spans="1:44">
      <c r="A163" s="84"/>
      <c r="B163" s="93"/>
      <c r="C163" s="95"/>
      <c r="D163" s="93"/>
      <c r="E163" s="94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4"/>
      <c r="X163" s="12" t="s">
        <v>51</v>
      </c>
      <c r="Y163" s="12">
        <v>3</v>
      </c>
      <c r="Z163" s="12">
        <v>53</v>
      </c>
      <c r="AA163" s="12">
        <v>3</v>
      </c>
      <c r="AB163" s="12">
        <v>59</v>
      </c>
      <c r="AC163" s="12"/>
      <c r="AD163" s="12"/>
      <c r="AE163" s="12"/>
      <c r="AF163" s="12"/>
      <c r="AG163" s="12"/>
      <c r="AH163" s="12"/>
      <c r="AI163" s="12"/>
      <c r="AJ163" s="14"/>
      <c r="AK163" s="15"/>
      <c r="AL163" s="12"/>
      <c r="AM163" s="12"/>
      <c r="AN163" s="12"/>
      <c r="AO163" s="12"/>
      <c r="AP163" s="12"/>
      <c r="AQ163" s="12"/>
      <c r="AR163" s="16"/>
    </row>
    <row r="164" spans="1:44">
      <c r="A164" s="84"/>
      <c r="B164" s="93"/>
      <c r="C164" s="95"/>
      <c r="D164" s="93"/>
      <c r="E164" s="94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4"/>
      <c r="X164" s="12" t="s">
        <v>66</v>
      </c>
      <c r="Y164" s="12">
        <v>1</v>
      </c>
      <c r="Z164" s="12">
        <v>17</v>
      </c>
      <c r="AA164" s="12">
        <v>1</v>
      </c>
      <c r="AB164" s="12">
        <v>12</v>
      </c>
      <c r="AC164" s="12"/>
      <c r="AD164" s="12"/>
      <c r="AE164" s="12"/>
      <c r="AF164" s="12"/>
      <c r="AG164" s="12"/>
      <c r="AH164" s="12"/>
      <c r="AI164" s="12"/>
      <c r="AJ164" s="14"/>
      <c r="AK164" s="15"/>
      <c r="AL164" s="12"/>
      <c r="AM164" s="12"/>
      <c r="AN164" s="12"/>
      <c r="AO164" s="12"/>
      <c r="AP164" s="12"/>
      <c r="AQ164" s="12"/>
      <c r="AR164" s="16"/>
    </row>
    <row r="165" spans="1:44">
      <c r="A165" s="84"/>
      <c r="B165" s="93"/>
      <c r="C165" s="95"/>
      <c r="D165" s="93"/>
      <c r="E165" s="94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4"/>
      <c r="X165" s="12" t="s">
        <v>57</v>
      </c>
      <c r="Y165" s="12">
        <v>2</v>
      </c>
      <c r="Z165" s="12">
        <v>27</v>
      </c>
      <c r="AA165" s="12">
        <v>7</v>
      </c>
      <c r="AB165" s="12">
        <v>93</v>
      </c>
      <c r="AC165" s="12"/>
      <c r="AD165" s="12"/>
      <c r="AE165" s="12"/>
      <c r="AF165" s="12"/>
      <c r="AG165" s="12"/>
      <c r="AH165" s="12"/>
      <c r="AI165" s="12"/>
      <c r="AJ165" s="14"/>
      <c r="AK165" s="15"/>
      <c r="AL165" s="12"/>
      <c r="AM165" s="12"/>
      <c r="AN165" s="12"/>
      <c r="AO165" s="12"/>
      <c r="AP165" s="12"/>
      <c r="AQ165" s="12"/>
      <c r="AR165" s="16"/>
    </row>
    <row r="166" spans="1:44">
      <c r="A166" s="84"/>
      <c r="B166" s="93"/>
      <c r="C166" s="95"/>
      <c r="D166" s="93"/>
      <c r="E166" s="94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4"/>
      <c r="X166" s="12" t="s">
        <v>58</v>
      </c>
      <c r="Y166" s="12">
        <v>1</v>
      </c>
      <c r="Z166" s="12">
        <v>11</v>
      </c>
      <c r="AA166" s="12">
        <v>1</v>
      </c>
      <c r="AB166" s="12">
        <v>8</v>
      </c>
      <c r="AC166" s="12"/>
      <c r="AD166" s="12"/>
      <c r="AE166" s="12"/>
      <c r="AF166" s="12"/>
      <c r="AG166" s="12"/>
      <c r="AH166" s="12"/>
      <c r="AI166" s="12"/>
      <c r="AJ166" s="14"/>
      <c r="AK166" s="15"/>
      <c r="AL166" s="12"/>
      <c r="AM166" s="12"/>
      <c r="AN166" s="12"/>
      <c r="AO166" s="12"/>
      <c r="AP166" s="12"/>
      <c r="AQ166" s="12"/>
      <c r="AR166" s="16"/>
    </row>
    <row r="167" spans="1:44">
      <c r="A167" s="17"/>
      <c r="B167" s="18"/>
      <c r="C167" s="19"/>
      <c r="D167" s="57">
        <f>SUM(J167+P167+V167+AC167+AI167)</f>
        <v>231</v>
      </c>
      <c r="E167" s="57">
        <f>SUM(K167+Q167+W167+AD167+AJ167)</f>
        <v>2960</v>
      </c>
      <c r="F167" s="21"/>
      <c r="G167" s="20"/>
      <c r="H167" s="20"/>
      <c r="I167" s="20"/>
      <c r="J167" s="57">
        <f>SUM(F160+F161+F162+F163+F164+F165+F166+H160+H161+H162+H163+H164+H165+H166+J160+J161+J162+J163+J164+J165+J166)</f>
        <v>23</v>
      </c>
      <c r="K167" s="57">
        <f>SUM(G160+G161+G162+G163+G164+G165+G166+I160+I161+I162+I163+I164+I165+I166+K160+K161+K162+K163+K164+K165+K166)</f>
        <v>360</v>
      </c>
      <c r="L167" s="20"/>
      <c r="M167" s="20"/>
      <c r="N167" s="20"/>
      <c r="O167" s="20"/>
      <c r="P167" s="57">
        <f>SUM(L160+L161+L162+L163+L164+L165+L166+N160+N161+N162+N163+N164+N165+N166+P160+P161+P162+P163+P164+P165+P166)</f>
        <v>0</v>
      </c>
      <c r="Q167" s="58">
        <f>SUM(M160+M161+M162+M163+M164+M165+M166+O160+O161+O162+O163+O164+O165+O166+Q160+Q161+Q162+Q163+Q164+Q165+Q166)</f>
        <v>0</v>
      </c>
      <c r="R167" s="21"/>
      <c r="S167" s="20"/>
      <c r="T167" s="20"/>
      <c r="U167" s="20"/>
      <c r="V167" s="57">
        <f>SUM(R160+R161+R162+R163+R164+R165+R166+T160+T161+T162+T163+T164+T165+T166+V160+V161+V162+V163+V164+V165+V166)</f>
        <v>109</v>
      </c>
      <c r="W167" s="57">
        <f>SUM(S160+S161+S162+S163+S164+S165+S166+U160+U161+U162+U163+U164+U165+U166+W160+W161+W162+W163+W164+W165+W166)</f>
        <v>1557</v>
      </c>
      <c r="X167" s="21"/>
      <c r="Y167" s="20"/>
      <c r="Z167" s="20"/>
      <c r="AA167" s="20"/>
      <c r="AB167" s="20"/>
      <c r="AC167" s="57">
        <f>SUM(Y160+Y161+Y162+Y163+Y164+Y165+Y166+AA160+AA161+AA162+AA163+AA164+AA165+AA166++AC160+AC161+AC162+AC163+AC164+AC165+AC166)</f>
        <v>30</v>
      </c>
      <c r="AD167" s="57">
        <f>SUM(Z160+Z161+Z162+Z163+Z164+Z165+Z166+AB160+AB161+AB162+AB163+AB164+AB165+AB166++AD160+AD161+AD162+AD163+AD164+AD165+AD166)</f>
        <v>439</v>
      </c>
      <c r="AE167" s="21"/>
      <c r="AF167" s="20"/>
      <c r="AG167" s="20"/>
      <c r="AH167" s="20"/>
      <c r="AI167" s="57">
        <f>SUM(AE160+AE161+AE162+AE163+AE164+AE165+AE166+AG160+AG161+AG162+AG163+AG164+AG165+AG166+AI160+AI161+AI162+AI163+AI164+AI165+AI166)</f>
        <v>69</v>
      </c>
      <c r="AJ167" s="57">
        <f>SUM(AF160+AF161+AF162+AF163+AF164+AF165+AF166+AH160+AH161+AH162+AH163+AH164+AH165+AH166+AJ160+AJ161+AJ162+AJ163+AJ164+AJ165+AJ166)</f>
        <v>604</v>
      </c>
      <c r="AK167" s="15"/>
      <c r="AL167" s="12"/>
      <c r="AM167" s="12"/>
      <c r="AN167" s="12"/>
      <c r="AO167" s="12"/>
      <c r="AP167" s="12"/>
      <c r="AQ167" s="12"/>
      <c r="AR167" s="16"/>
    </row>
    <row r="168" spans="1:44">
      <c r="A168" s="24"/>
      <c r="B168" s="25"/>
      <c r="C168" s="26"/>
      <c r="D168" s="27"/>
      <c r="E168" s="27"/>
      <c r="F168" s="28"/>
      <c r="G168" s="29"/>
      <c r="H168" s="29"/>
      <c r="I168" s="29"/>
      <c r="J168" s="59"/>
      <c r="K168" s="60">
        <f>SUM(K167/E167)</f>
        <v>0.12162162162162163</v>
      </c>
      <c r="L168" s="30"/>
      <c r="M168" s="29"/>
      <c r="N168" s="29"/>
      <c r="O168" s="29"/>
      <c r="P168" s="59"/>
      <c r="Q168" s="61">
        <f>SUM(Q167/E167)</f>
        <v>0</v>
      </c>
      <c r="R168" s="28"/>
      <c r="S168" s="29"/>
      <c r="T168" s="29"/>
      <c r="U168" s="29"/>
      <c r="V168" s="59"/>
      <c r="W168" s="63">
        <f>SUM(W167/E167)</f>
        <v>0.52601351351351355</v>
      </c>
      <c r="X168" s="32"/>
      <c r="Y168" s="30"/>
      <c r="Z168" s="29"/>
      <c r="AA168" s="29"/>
      <c r="AB168" s="29"/>
      <c r="AC168" s="59"/>
      <c r="AD168" s="60">
        <f>SUM(AD167/E167)</f>
        <v>0.14831081081081082</v>
      </c>
      <c r="AE168" s="32"/>
      <c r="AF168" s="31"/>
      <c r="AG168" s="29"/>
      <c r="AH168" s="29"/>
      <c r="AI168" s="59"/>
      <c r="AJ168" s="60">
        <f>SUM(AJ167/E167)</f>
        <v>0.20405405405405405</v>
      </c>
      <c r="AK168" s="15"/>
      <c r="AL168" s="12"/>
      <c r="AM168" s="12"/>
      <c r="AN168" s="12"/>
      <c r="AO168" s="12"/>
      <c r="AP168" s="12"/>
      <c r="AQ168" s="12"/>
      <c r="AR168" s="16"/>
    </row>
    <row r="169" spans="1:44">
      <c r="A169" s="84">
        <v>42</v>
      </c>
      <c r="B169" s="93" t="s">
        <v>91</v>
      </c>
      <c r="C169" s="93">
        <v>122</v>
      </c>
      <c r="D169" s="93" t="s">
        <v>12</v>
      </c>
      <c r="E169" s="94" t="s">
        <v>41</v>
      </c>
      <c r="F169" s="12"/>
      <c r="G169" s="12"/>
      <c r="H169" s="12">
        <v>66</v>
      </c>
      <c r="I169" s="12">
        <v>411</v>
      </c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>
        <v>7</v>
      </c>
      <c r="U169" s="12">
        <v>68</v>
      </c>
      <c r="V169" s="12"/>
      <c r="W169" s="14"/>
      <c r="X169" s="12" t="s">
        <v>55</v>
      </c>
      <c r="Y169" s="12"/>
      <c r="Z169" s="12"/>
      <c r="AA169" s="12">
        <v>3</v>
      </c>
      <c r="AB169" s="12">
        <v>30</v>
      </c>
      <c r="AC169" s="12"/>
      <c r="AD169" s="12"/>
      <c r="AE169" s="12">
        <v>4</v>
      </c>
      <c r="AF169" s="12">
        <v>49</v>
      </c>
      <c r="AG169" s="12">
        <v>1</v>
      </c>
      <c r="AH169" s="12">
        <v>3</v>
      </c>
      <c r="AI169" s="12">
        <v>1</v>
      </c>
      <c r="AJ169" s="14">
        <v>13</v>
      </c>
      <c r="AK169" s="15"/>
      <c r="AL169" s="12"/>
      <c r="AM169" s="12"/>
      <c r="AN169" s="12"/>
      <c r="AO169" s="12"/>
      <c r="AP169" s="12"/>
      <c r="AQ169" s="12"/>
      <c r="AR169" s="16"/>
    </row>
    <row r="170" spans="1:44">
      <c r="A170" s="84"/>
      <c r="B170" s="93"/>
      <c r="C170" s="93"/>
      <c r="D170" s="93"/>
      <c r="E170" s="94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4"/>
      <c r="X170" s="43" t="s">
        <v>65</v>
      </c>
      <c r="Y170" s="12"/>
      <c r="Z170" s="12"/>
      <c r="AA170" s="12">
        <v>8</v>
      </c>
      <c r="AB170" s="12">
        <v>64</v>
      </c>
      <c r="AC170" s="12"/>
      <c r="AD170" s="12"/>
      <c r="AE170" s="12"/>
      <c r="AF170" s="12"/>
      <c r="AG170" s="12"/>
      <c r="AH170" s="12"/>
      <c r="AI170" s="12"/>
      <c r="AJ170" s="14"/>
      <c r="AK170" s="15"/>
      <c r="AL170" s="12"/>
      <c r="AM170" s="12"/>
      <c r="AN170" s="12"/>
      <c r="AO170" s="12"/>
      <c r="AP170" s="12"/>
      <c r="AQ170" s="12"/>
      <c r="AR170" s="16"/>
    </row>
    <row r="171" spans="1:44">
      <c r="A171" s="84"/>
      <c r="B171" s="93"/>
      <c r="C171" s="93"/>
      <c r="D171" s="93"/>
      <c r="E171" s="94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4"/>
      <c r="X171" s="12" t="s">
        <v>57</v>
      </c>
      <c r="Y171" s="12"/>
      <c r="Z171" s="12"/>
      <c r="AA171" s="12">
        <v>1</v>
      </c>
      <c r="AB171" s="12">
        <v>14</v>
      </c>
      <c r="AC171" s="12"/>
      <c r="AD171" s="12"/>
      <c r="AE171" s="12"/>
      <c r="AF171" s="12"/>
      <c r="AG171" s="12"/>
      <c r="AH171" s="12"/>
      <c r="AI171" s="12"/>
      <c r="AJ171" s="14"/>
      <c r="AK171" s="15"/>
      <c r="AL171" s="12"/>
      <c r="AM171" s="12"/>
      <c r="AN171" s="12"/>
      <c r="AO171" s="12"/>
      <c r="AP171" s="12"/>
      <c r="AQ171" s="12"/>
      <c r="AR171" s="16"/>
    </row>
    <row r="172" spans="1:44">
      <c r="A172" s="84"/>
      <c r="B172" s="93"/>
      <c r="C172" s="93"/>
      <c r="D172" s="93"/>
      <c r="E172" s="94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4"/>
      <c r="X172" s="12" t="s">
        <v>58</v>
      </c>
      <c r="Y172" s="12"/>
      <c r="Z172" s="12"/>
      <c r="AA172" s="12">
        <v>1</v>
      </c>
      <c r="AB172" s="12">
        <v>4</v>
      </c>
      <c r="AC172" s="12"/>
      <c r="AD172" s="12"/>
      <c r="AE172" s="12"/>
      <c r="AF172" s="12"/>
      <c r="AG172" s="12"/>
      <c r="AH172" s="12"/>
      <c r="AI172" s="12"/>
      <c r="AJ172" s="14"/>
      <c r="AK172" s="15"/>
      <c r="AL172" s="12"/>
      <c r="AM172" s="12"/>
      <c r="AN172" s="12"/>
      <c r="AO172" s="12"/>
      <c r="AP172" s="12"/>
      <c r="AQ172" s="12"/>
      <c r="AR172" s="16"/>
    </row>
    <row r="173" spans="1:44">
      <c r="A173" s="17"/>
      <c r="B173" s="18"/>
      <c r="C173" s="19"/>
      <c r="D173" s="57">
        <f>SUM(J173+P173+V173+AC173+AI173)</f>
        <v>92</v>
      </c>
      <c r="E173" s="57">
        <f>SUM(K173+Q173+W173+AD173+AJ173)</f>
        <v>656</v>
      </c>
      <c r="F173" s="21"/>
      <c r="G173" s="20"/>
      <c r="H173" s="20"/>
      <c r="I173" s="20"/>
      <c r="J173" s="57">
        <f>SUM(F169+F170+F171+F172+H169+H170+H171+H172+J169+J170+J171+J172)</f>
        <v>66</v>
      </c>
      <c r="K173" s="58">
        <f>SUM(G169+G170+G171+G172+I169+I170+I171+I172+K169+K170+K171+K172)</f>
        <v>411</v>
      </c>
      <c r="L173" s="20"/>
      <c r="M173" s="20"/>
      <c r="N173" s="20"/>
      <c r="O173" s="20"/>
      <c r="P173" s="57">
        <f>SUM(L169+L170+L171+L172+N169+N170+N171+N172+P169+P170+P171+P172)</f>
        <v>0</v>
      </c>
      <c r="Q173" s="58">
        <f>SUM(M169+M170+M171+M172+O169+O170+O171+O172+Q169+Q170+Q171+Q172)</f>
        <v>0</v>
      </c>
      <c r="R173" s="21"/>
      <c r="S173" s="20"/>
      <c r="T173" s="20"/>
      <c r="U173" s="20"/>
      <c r="V173" s="57">
        <f>SUM(R169+R170+R171+R172+T169+T170+T171+T172+V169+V170+V171+V172)</f>
        <v>7</v>
      </c>
      <c r="W173" s="57">
        <f>SUM(S169+S170+S171+S172+U169+U170+U171+U172+W169+W170+W171+W172)</f>
        <v>68</v>
      </c>
      <c r="X173" s="21"/>
      <c r="Y173" s="20"/>
      <c r="Z173" s="20"/>
      <c r="AA173" s="20"/>
      <c r="AB173" s="20"/>
      <c r="AC173" s="57">
        <f>SUM(Y169+Y170+Y171+Y172+AA169+AA170+AA171+AA172+AC169+AC170+AC171+AC172)</f>
        <v>13</v>
      </c>
      <c r="AD173" s="58">
        <f>SUM(Z169+Z170+Z171+Z172+AB169+AB170+AB171+AB172+AD169+AD170+AD171+AD172)</f>
        <v>112</v>
      </c>
      <c r="AE173" s="21"/>
      <c r="AF173" s="20"/>
      <c r="AG173" s="20"/>
      <c r="AH173" s="20"/>
      <c r="AI173" s="57">
        <f>SUM(AE169+AE170+AE171+AE172+AG169+AG170+AG171+AG172+AI169+AI170+AI171+AI172)</f>
        <v>6</v>
      </c>
      <c r="AJ173" s="58">
        <f>SUM(AF169+AF170+AF171+AF172+AH169+AH170+AH171+AH172+AJ169+AJ170+AJ171+AJ172)</f>
        <v>65</v>
      </c>
      <c r="AK173" s="15"/>
      <c r="AL173" s="12"/>
      <c r="AM173" s="12"/>
      <c r="AN173" s="12"/>
      <c r="AO173" s="12"/>
      <c r="AP173" s="12"/>
      <c r="AQ173" s="12"/>
      <c r="AR173" s="16"/>
    </row>
    <row r="174" spans="1:44">
      <c r="A174" s="24"/>
      <c r="B174" s="25"/>
      <c r="C174" s="26"/>
      <c r="D174" s="27"/>
      <c r="E174" s="27"/>
      <c r="F174" s="28"/>
      <c r="G174" s="29"/>
      <c r="H174" s="29"/>
      <c r="I174" s="29"/>
      <c r="J174" s="59"/>
      <c r="K174" s="60">
        <f>SUM(K173/E173)</f>
        <v>0.62652439024390238</v>
      </c>
      <c r="L174" s="30"/>
      <c r="M174" s="29"/>
      <c r="N174" s="29"/>
      <c r="O174" s="29"/>
      <c r="P174" s="59"/>
      <c r="Q174" s="61">
        <f>SUM(Q173/E173)</f>
        <v>0</v>
      </c>
      <c r="R174" s="28"/>
      <c r="S174" s="29"/>
      <c r="T174" s="29"/>
      <c r="U174" s="29"/>
      <c r="V174" s="59"/>
      <c r="W174" s="63">
        <f>SUM(W173/E173)</f>
        <v>0.10365853658536585</v>
      </c>
      <c r="X174" s="32"/>
      <c r="Y174" s="30"/>
      <c r="Z174" s="29"/>
      <c r="AA174" s="29"/>
      <c r="AB174" s="29"/>
      <c r="AC174" s="59"/>
      <c r="AD174" s="60">
        <f>SUM(AD173/E173)</f>
        <v>0.17073170731707318</v>
      </c>
      <c r="AE174" s="32"/>
      <c r="AF174" s="31"/>
      <c r="AG174" s="29"/>
      <c r="AH174" s="29"/>
      <c r="AI174" s="59"/>
      <c r="AJ174" s="65">
        <f>SUM(AJ173/K173)</f>
        <v>0.15815085158150852</v>
      </c>
      <c r="AK174" s="15"/>
      <c r="AL174" s="12"/>
      <c r="AM174" s="12"/>
      <c r="AN174" s="12"/>
      <c r="AO174" s="12"/>
      <c r="AP174" s="12"/>
      <c r="AQ174" s="12"/>
      <c r="AR174" s="16"/>
    </row>
    <row r="175" spans="1:44">
      <c r="A175" s="84">
        <v>43</v>
      </c>
      <c r="B175" s="93" t="s">
        <v>91</v>
      </c>
      <c r="C175" s="93">
        <v>189</v>
      </c>
      <c r="D175" s="93" t="s">
        <v>12</v>
      </c>
      <c r="E175" s="94" t="s">
        <v>41</v>
      </c>
      <c r="F175" s="12"/>
      <c r="G175" s="12"/>
      <c r="H175" s="12">
        <v>17</v>
      </c>
      <c r="I175" s="12">
        <v>327</v>
      </c>
      <c r="J175" s="12"/>
      <c r="K175" s="12"/>
      <c r="L175" s="12"/>
      <c r="M175" s="12"/>
      <c r="N175" s="12"/>
      <c r="O175" s="12"/>
      <c r="P175" s="12"/>
      <c r="Q175" s="12"/>
      <c r="R175" s="12">
        <v>7</v>
      </c>
      <c r="S175" s="12">
        <v>197</v>
      </c>
      <c r="T175" s="12">
        <v>41</v>
      </c>
      <c r="U175" s="12">
        <v>660</v>
      </c>
      <c r="V175" s="12"/>
      <c r="W175" s="14"/>
      <c r="X175" s="12" t="s">
        <v>55</v>
      </c>
      <c r="Y175" s="12"/>
      <c r="Z175" s="12"/>
      <c r="AA175" s="12">
        <v>7</v>
      </c>
      <c r="AB175" s="12">
        <v>75</v>
      </c>
      <c r="AC175" s="12">
        <v>2</v>
      </c>
      <c r="AD175" s="12">
        <v>65</v>
      </c>
      <c r="AE175" s="12">
        <v>1</v>
      </c>
      <c r="AF175" s="12">
        <v>17</v>
      </c>
      <c r="AG175" s="12">
        <v>6</v>
      </c>
      <c r="AH175" s="12">
        <v>47</v>
      </c>
      <c r="AI175" s="12">
        <v>1</v>
      </c>
      <c r="AJ175" s="14">
        <v>29</v>
      </c>
      <c r="AK175" s="15" t="s">
        <v>44</v>
      </c>
      <c r="AL175" s="12"/>
      <c r="AM175" s="12"/>
      <c r="AN175" s="12">
        <v>1</v>
      </c>
      <c r="AO175" s="12">
        <v>15</v>
      </c>
      <c r="AP175" s="12"/>
      <c r="AQ175" s="12"/>
      <c r="AR175" s="16"/>
    </row>
    <row r="176" spans="1:44">
      <c r="A176" s="84"/>
      <c r="B176" s="93"/>
      <c r="C176" s="93"/>
      <c r="D176" s="93"/>
      <c r="E176" s="94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4"/>
      <c r="X176" s="43" t="s">
        <v>65</v>
      </c>
      <c r="Y176" s="12"/>
      <c r="Z176" s="12"/>
      <c r="AA176" s="12">
        <v>18</v>
      </c>
      <c r="AB176" s="12">
        <v>185</v>
      </c>
      <c r="AC176" s="12"/>
      <c r="AD176" s="12"/>
      <c r="AE176" s="12"/>
      <c r="AF176" s="12"/>
      <c r="AG176" s="12"/>
      <c r="AH176" s="12"/>
      <c r="AI176" s="12"/>
      <c r="AJ176" s="14"/>
      <c r="AK176" s="15"/>
      <c r="AL176" s="12"/>
      <c r="AM176" s="12"/>
      <c r="AN176" s="12"/>
      <c r="AO176" s="12"/>
      <c r="AP176" s="12"/>
      <c r="AQ176" s="12"/>
      <c r="AR176" s="16"/>
    </row>
    <row r="177" spans="1:44">
      <c r="A177" s="84"/>
      <c r="B177" s="93"/>
      <c r="C177" s="93"/>
      <c r="D177" s="93"/>
      <c r="E177" s="97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4"/>
      <c r="X177" s="12" t="s">
        <v>51</v>
      </c>
      <c r="Y177" s="12"/>
      <c r="Z177" s="12"/>
      <c r="AA177" s="12">
        <v>7</v>
      </c>
      <c r="AB177" s="12">
        <v>98</v>
      </c>
      <c r="AC177" s="12"/>
      <c r="AD177" s="12"/>
      <c r="AE177" s="12"/>
      <c r="AF177" s="12"/>
      <c r="AG177" s="12"/>
      <c r="AH177" s="12"/>
      <c r="AI177" s="12"/>
      <c r="AJ177" s="14"/>
      <c r="AK177" s="15"/>
      <c r="AL177" s="12"/>
      <c r="AM177" s="12"/>
      <c r="AN177" s="12"/>
      <c r="AO177" s="12"/>
      <c r="AP177" s="12"/>
      <c r="AQ177" s="12"/>
      <c r="AR177" s="16"/>
    </row>
    <row r="178" spans="1:44">
      <c r="A178" s="17"/>
      <c r="B178" s="18"/>
      <c r="C178" s="19"/>
      <c r="D178" s="57">
        <f>SUM(J178+P178+V178+AC178+AI178)</f>
        <v>107</v>
      </c>
      <c r="E178" s="57">
        <f>SUM(K178+Q178+W178+AD178+AJ178)</f>
        <v>1700</v>
      </c>
      <c r="F178" s="21"/>
      <c r="G178" s="20"/>
      <c r="H178" s="20"/>
      <c r="I178" s="20"/>
      <c r="J178" s="57">
        <f>SUM(F175+F176+F177+H175+H176+H177+J175+J176+J177)</f>
        <v>17</v>
      </c>
      <c r="K178" s="57">
        <f>SUM(G175+G176+G177+I175+I176+I177+K175+K176+K177)</f>
        <v>327</v>
      </c>
      <c r="L178" s="20"/>
      <c r="M178" s="20"/>
      <c r="N178" s="20"/>
      <c r="O178" s="20"/>
      <c r="P178" s="57">
        <f>SUM(L175+L176+L177+N175+N176+N177+P175+P176+P177)</f>
        <v>0</v>
      </c>
      <c r="Q178" s="57">
        <f>SUM(M175+M176+M177+O175+O176+O177+Q175+Q176+Q177)</f>
        <v>0</v>
      </c>
      <c r="R178" s="21"/>
      <c r="S178" s="20"/>
      <c r="T178" s="20"/>
      <c r="U178" s="20"/>
      <c r="V178" s="57">
        <f>SUM(R175+R176+R177+T175+T176+T177+V175+V176+V177)</f>
        <v>48</v>
      </c>
      <c r="W178" s="57">
        <f>SUM(S175+S176+S177+U175+U176+U177+W175+W176+W177)</f>
        <v>857</v>
      </c>
      <c r="X178" s="21"/>
      <c r="Y178" s="20"/>
      <c r="Z178" s="20"/>
      <c r="AA178" s="20"/>
      <c r="AB178" s="20"/>
      <c r="AC178" s="57">
        <f>SUM(Y175+Y176+Y177+AA175+AA176+AA177+AC175+AC176+AC177)</f>
        <v>34</v>
      </c>
      <c r="AD178" s="57">
        <f>SUM(Z175+Z176+Z177+AB175+AB176+AB177+AD175+AD176+AD177)</f>
        <v>423</v>
      </c>
      <c r="AE178" s="21"/>
      <c r="AF178" s="20"/>
      <c r="AG178" s="20"/>
      <c r="AH178" s="20"/>
      <c r="AI178" s="57">
        <f>SUM(AE175+AE176+AE177+AG175+AG176+AG177+AI175+AI176+AI177)</f>
        <v>8</v>
      </c>
      <c r="AJ178" s="57">
        <f>SUM(AF175+AF176+AF177+AH175+AH176+AH177+AJ175+AJ176+AJ177)</f>
        <v>93</v>
      </c>
      <c r="AK178" s="15"/>
      <c r="AL178" s="12"/>
      <c r="AM178" s="12"/>
      <c r="AN178" s="12"/>
      <c r="AO178" s="12"/>
      <c r="AP178" s="12"/>
      <c r="AQ178" s="12"/>
      <c r="AR178" s="16"/>
    </row>
    <row r="179" spans="1:44">
      <c r="A179" s="24"/>
      <c r="B179" s="25"/>
      <c r="C179" s="26"/>
      <c r="D179" s="27"/>
      <c r="E179" s="27"/>
      <c r="F179" s="28"/>
      <c r="G179" s="29"/>
      <c r="H179" s="29"/>
      <c r="I179" s="29"/>
      <c r="J179" s="59"/>
      <c r="K179" s="60">
        <f>SUM(K178/E178)</f>
        <v>0.19235294117647059</v>
      </c>
      <c r="L179" s="30"/>
      <c r="M179" s="29"/>
      <c r="N179" s="29"/>
      <c r="O179" s="29"/>
      <c r="P179" s="59"/>
      <c r="Q179" s="61">
        <f>SUM(Q178/E178)</f>
        <v>0</v>
      </c>
      <c r="R179" s="28"/>
      <c r="S179" s="29"/>
      <c r="T179" s="29"/>
      <c r="U179" s="29"/>
      <c r="V179" s="59"/>
      <c r="W179" s="63">
        <f>SUM(W178/E178)</f>
        <v>0.50411764705882356</v>
      </c>
      <c r="X179" s="32"/>
      <c r="Y179" s="30"/>
      <c r="Z179" s="29"/>
      <c r="AA179" s="29"/>
      <c r="AB179" s="29"/>
      <c r="AC179" s="59"/>
      <c r="AD179" s="60">
        <f>SUM(AD178/E178)</f>
        <v>0.24882352941176469</v>
      </c>
      <c r="AE179" s="32"/>
      <c r="AF179" s="31"/>
      <c r="AG179" s="29"/>
      <c r="AH179" s="29"/>
      <c r="AI179" s="59"/>
      <c r="AJ179" s="60">
        <f>SUM(AJ178/K178)</f>
        <v>0.28440366972477066</v>
      </c>
      <c r="AK179" s="15"/>
      <c r="AL179" s="12"/>
      <c r="AM179" s="12"/>
      <c r="AN179" s="12"/>
      <c r="AO179" s="12"/>
      <c r="AP179" s="12"/>
      <c r="AQ179" s="12"/>
      <c r="AR179" s="16"/>
    </row>
    <row r="180" spans="1:44">
      <c r="A180" s="84">
        <v>44</v>
      </c>
      <c r="B180" s="93" t="s">
        <v>85</v>
      </c>
      <c r="C180" s="95" t="s">
        <v>92</v>
      </c>
      <c r="D180" s="93" t="s">
        <v>12</v>
      </c>
      <c r="E180" s="94" t="s">
        <v>42</v>
      </c>
      <c r="F180" s="12">
        <v>2</v>
      </c>
      <c r="G180" s="12">
        <v>58</v>
      </c>
      <c r="H180" s="12">
        <v>36</v>
      </c>
      <c r="I180" s="12">
        <v>428</v>
      </c>
      <c r="J180" s="12">
        <v>1</v>
      </c>
      <c r="K180" s="12">
        <v>36</v>
      </c>
      <c r="L180" s="12"/>
      <c r="M180" s="12"/>
      <c r="N180" s="12"/>
      <c r="O180" s="12"/>
      <c r="P180" s="12"/>
      <c r="Q180" s="12"/>
      <c r="R180" s="12">
        <v>6</v>
      </c>
      <c r="S180" s="12">
        <v>619</v>
      </c>
      <c r="T180" s="12">
        <v>23</v>
      </c>
      <c r="U180" s="12">
        <v>423</v>
      </c>
      <c r="V180" s="12"/>
      <c r="W180" s="14"/>
      <c r="X180" s="12" t="s">
        <v>50</v>
      </c>
      <c r="Y180" s="12">
        <v>1</v>
      </c>
      <c r="Z180" s="12">
        <v>21</v>
      </c>
      <c r="AA180" s="12">
        <v>1</v>
      </c>
      <c r="AB180" s="12">
        <v>6</v>
      </c>
      <c r="AC180" s="12"/>
      <c r="AD180" s="12"/>
      <c r="AE180" s="12"/>
      <c r="AF180" s="12"/>
      <c r="AG180" s="12">
        <v>1</v>
      </c>
      <c r="AH180" s="12">
        <v>3</v>
      </c>
      <c r="AI180" s="12"/>
      <c r="AJ180" s="14"/>
      <c r="AK180" s="15"/>
      <c r="AL180" s="12"/>
      <c r="AM180" s="12"/>
      <c r="AN180" s="12"/>
      <c r="AO180" s="12"/>
      <c r="AP180" s="12"/>
      <c r="AQ180" s="12"/>
      <c r="AR180" s="16"/>
    </row>
    <row r="181" spans="1:44">
      <c r="A181" s="84"/>
      <c r="B181" s="93"/>
      <c r="C181" s="95"/>
      <c r="D181" s="93"/>
      <c r="E181" s="94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4"/>
      <c r="X181" s="43" t="s">
        <v>65</v>
      </c>
      <c r="Y181" s="12"/>
      <c r="Z181" s="12"/>
      <c r="AA181" s="12">
        <v>5</v>
      </c>
      <c r="AB181" s="12">
        <v>75</v>
      </c>
      <c r="AC181" s="12"/>
      <c r="AD181" s="12"/>
      <c r="AE181" s="12"/>
      <c r="AF181" s="12"/>
      <c r="AG181" s="12"/>
      <c r="AH181" s="12"/>
      <c r="AI181" s="12"/>
      <c r="AJ181" s="14"/>
      <c r="AK181" s="15"/>
      <c r="AL181" s="12"/>
      <c r="AM181" s="12"/>
      <c r="AN181" s="12"/>
      <c r="AO181" s="12"/>
      <c r="AP181" s="12"/>
      <c r="AQ181" s="12"/>
      <c r="AR181" s="16"/>
    </row>
    <row r="182" spans="1:44">
      <c r="A182" s="17"/>
      <c r="B182" s="18"/>
      <c r="C182" s="19"/>
      <c r="D182" s="57">
        <f>SUM(J182+P182+V182+AC182+AI182)</f>
        <v>76</v>
      </c>
      <c r="E182" s="57">
        <f>SUM(K182+Q182+W182+AD182+AJ182)</f>
        <v>1669</v>
      </c>
      <c r="F182" s="21"/>
      <c r="G182" s="20"/>
      <c r="H182" s="20"/>
      <c r="I182" s="20"/>
      <c r="J182" s="57">
        <f>SUM(F180+F181+H180+H181+J180+J181)</f>
        <v>39</v>
      </c>
      <c r="K182" s="58">
        <f>SUM(G180+G181+I180+I181+K180+K181)</f>
        <v>522</v>
      </c>
      <c r="L182" s="20"/>
      <c r="M182" s="20"/>
      <c r="N182" s="20"/>
      <c r="O182" s="20"/>
      <c r="P182" s="57">
        <f>SUM(L180+L181+N180+N181+P180+P181)</f>
        <v>0</v>
      </c>
      <c r="Q182" s="57">
        <f>SUM(M180+M181+O180+O181+Q180+Q181)</f>
        <v>0</v>
      </c>
      <c r="R182" s="21"/>
      <c r="S182" s="20"/>
      <c r="T182" s="20"/>
      <c r="U182" s="20"/>
      <c r="V182" s="57">
        <f>SUM(R180+R181+T180+T181+V180+V181)</f>
        <v>29</v>
      </c>
      <c r="W182" s="57">
        <f>SUM(S180+S181+U180+U181+W180+W181)</f>
        <v>1042</v>
      </c>
      <c r="X182" s="21"/>
      <c r="Y182" s="20"/>
      <c r="Z182" s="20"/>
      <c r="AA182" s="20"/>
      <c r="AB182" s="20"/>
      <c r="AC182" s="57">
        <f>SUM(Y180+Y181+AA180+AA181+AC180+AC181)</f>
        <v>7</v>
      </c>
      <c r="AD182" s="57">
        <f>SUM(Z180+Z181+AB180+AB181+AD180+AD181)</f>
        <v>102</v>
      </c>
      <c r="AE182" s="21"/>
      <c r="AF182" s="20"/>
      <c r="AG182" s="20"/>
      <c r="AH182" s="20"/>
      <c r="AI182" s="57">
        <f>SUM(AE180+AE181+AG180+AG181+AI180+AI181)</f>
        <v>1</v>
      </c>
      <c r="AJ182" s="57">
        <f>SUM(AF180+AF181+AH180+AH181+AJ180+AJ181)</f>
        <v>3</v>
      </c>
      <c r="AK182" s="15"/>
      <c r="AL182" s="12"/>
      <c r="AM182" s="12"/>
      <c r="AN182" s="12"/>
      <c r="AO182" s="12"/>
      <c r="AP182" s="12"/>
      <c r="AQ182" s="12"/>
      <c r="AR182" s="16"/>
    </row>
    <row r="183" spans="1:44">
      <c r="A183" s="24"/>
      <c r="B183" s="25"/>
      <c r="C183" s="26"/>
      <c r="D183" s="27"/>
      <c r="E183" s="27"/>
      <c r="F183" s="28"/>
      <c r="G183" s="29"/>
      <c r="H183" s="29"/>
      <c r="I183" s="29"/>
      <c r="J183" s="59"/>
      <c r="K183" s="60">
        <f>SUM(K182/E182)</f>
        <v>0.3127621330137807</v>
      </c>
      <c r="L183" s="30"/>
      <c r="M183" s="29"/>
      <c r="N183" s="29"/>
      <c r="O183" s="29"/>
      <c r="P183" s="59"/>
      <c r="Q183" s="62">
        <f>SUM(Q182/E182)</f>
        <v>0</v>
      </c>
      <c r="R183" s="28"/>
      <c r="S183" s="29"/>
      <c r="T183" s="29"/>
      <c r="U183" s="29"/>
      <c r="V183" s="59"/>
      <c r="W183" s="63">
        <f>SUM(W182/E182)</f>
        <v>0.62432594367884964</v>
      </c>
      <c r="X183" s="32"/>
      <c r="Y183" s="30"/>
      <c r="Z183" s="29"/>
      <c r="AA183" s="29"/>
      <c r="AB183" s="29"/>
      <c r="AC183" s="59"/>
      <c r="AD183" s="63">
        <f>SUM(AD182/E182)</f>
        <v>6.1114439784301977E-2</v>
      </c>
      <c r="AE183" s="32"/>
      <c r="AF183" s="31"/>
      <c r="AG183" s="29"/>
      <c r="AH183" s="29"/>
      <c r="AI183" s="59"/>
      <c r="AJ183" s="63">
        <f>SUM(AJ182/E182)</f>
        <v>1.7974835230677051E-3</v>
      </c>
      <c r="AK183" s="15"/>
      <c r="AL183" s="12"/>
      <c r="AM183" s="12"/>
      <c r="AN183" s="12"/>
      <c r="AO183" s="12"/>
      <c r="AP183" s="12"/>
      <c r="AQ183" s="12"/>
      <c r="AR183" s="16"/>
    </row>
    <row r="184" spans="1:44">
      <c r="A184" s="84">
        <v>45</v>
      </c>
      <c r="B184" s="93" t="s">
        <v>91</v>
      </c>
      <c r="C184" s="93">
        <v>114</v>
      </c>
      <c r="D184" s="93" t="s">
        <v>12</v>
      </c>
      <c r="E184" s="94" t="s">
        <v>41</v>
      </c>
      <c r="F184" s="12">
        <v>2</v>
      </c>
      <c r="G184" s="12">
        <v>56</v>
      </c>
      <c r="H184" s="12">
        <v>13</v>
      </c>
      <c r="I184" s="12">
        <v>187</v>
      </c>
      <c r="J184" s="12"/>
      <c r="K184" s="12"/>
      <c r="L184" s="12"/>
      <c r="M184" s="12"/>
      <c r="N184" s="12"/>
      <c r="O184" s="12"/>
      <c r="P184" s="12"/>
      <c r="Q184" s="12"/>
      <c r="R184" s="12">
        <v>3</v>
      </c>
      <c r="S184" s="12">
        <v>32</v>
      </c>
      <c r="T184" s="12">
        <v>60</v>
      </c>
      <c r="U184" s="12">
        <v>555</v>
      </c>
      <c r="V184" s="12">
        <v>5</v>
      </c>
      <c r="W184" s="14">
        <v>110</v>
      </c>
      <c r="X184" s="12" t="s">
        <v>55</v>
      </c>
      <c r="Y184" s="12"/>
      <c r="Z184" s="12"/>
      <c r="AA184" s="12">
        <v>2</v>
      </c>
      <c r="AB184" s="12">
        <v>29</v>
      </c>
      <c r="AC184" s="12"/>
      <c r="AD184" s="12"/>
      <c r="AE184" s="12">
        <v>2</v>
      </c>
      <c r="AF184" s="12">
        <v>59</v>
      </c>
      <c r="AG184" s="12"/>
      <c r="AH184" s="12"/>
      <c r="AI184" s="12"/>
      <c r="AJ184" s="14"/>
      <c r="AK184" s="15"/>
      <c r="AL184" s="12"/>
      <c r="AM184" s="12"/>
      <c r="AN184" s="12"/>
      <c r="AO184" s="12"/>
      <c r="AP184" s="12"/>
      <c r="AQ184" s="12"/>
      <c r="AR184" s="16"/>
    </row>
    <row r="185" spans="1:44">
      <c r="A185" s="84"/>
      <c r="B185" s="93"/>
      <c r="C185" s="93"/>
      <c r="D185" s="93"/>
      <c r="E185" s="94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4"/>
      <c r="X185" s="43" t="s">
        <v>65</v>
      </c>
      <c r="Y185" s="12"/>
      <c r="Z185" s="12"/>
      <c r="AA185" s="12">
        <v>11</v>
      </c>
      <c r="AB185" s="12">
        <v>210</v>
      </c>
      <c r="AC185" s="12"/>
      <c r="AD185" s="12"/>
      <c r="AE185" s="12"/>
      <c r="AF185" s="12"/>
      <c r="AG185" s="12"/>
      <c r="AH185" s="12"/>
      <c r="AI185" s="12"/>
      <c r="AJ185" s="14"/>
      <c r="AK185" s="15"/>
      <c r="AL185" s="12"/>
      <c r="AM185" s="12"/>
      <c r="AN185" s="12"/>
      <c r="AO185" s="12"/>
      <c r="AP185" s="12"/>
      <c r="AQ185" s="12"/>
      <c r="AR185" s="16"/>
    </row>
    <row r="186" spans="1:44">
      <c r="A186" s="17"/>
      <c r="B186" s="18"/>
      <c r="C186" s="19"/>
      <c r="D186" s="57">
        <f>SUM(J186+P186+V186+AC186+AI186)</f>
        <v>98</v>
      </c>
      <c r="E186" s="57">
        <f>SUM(K186+Q186+W186+AD186+AJ186)</f>
        <v>1238</v>
      </c>
      <c r="F186" s="21"/>
      <c r="G186" s="20"/>
      <c r="H186" s="20"/>
      <c r="I186" s="20"/>
      <c r="J186" s="57">
        <f>SUM(F184+F185+H184+H185+J184+J185)</f>
        <v>15</v>
      </c>
      <c r="K186" s="58">
        <f>SUM(G184+G185+I184+I185+K184+K185)</f>
        <v>243</v>
      </c>
      <c r="L186" s="20"/>
      <c r="M186" s="20"/>
      <c r="N186" s="20"/>
      <c r="O186" s="20"/>
      <c r="P186" s="57">
        <f>SUM(L184+L185+N184+N185+P184+P185)</f>
        <v>0</v>
      </c>
      <c r="Q186" s="57">
        <f>SUM(M184+M185+O184+O185+Q184+Q185)</f>
        <v>0</v>
      </c>
      <c r="R186" s="21"/>
      <c r="S186" s="20"/>
      <c r="T186" s="20"/>
      <c r="U186" s="20"/>
      <c r="V186" s="57">
        <f>SUM(R184+R185+T184+T185+V184+V185)</f>
        <v>68</v>
      </c>
      <c r="W186" s="57">
        <f>SUM(S184+S185+U184+U185+W184+W185)</f>
        <v>697</v>
      </c>
      <c r="X186" s="21"/>
      <c r="Y186" s="20"/>
      <c r="Z186" s="20"/>
      <c r="AA186" s="20"/>
      <c r="AB186" s="20"/>
      <c r="AC186" s="57">
        <f>SUM(Y184+Y185+AA184+AA185+AC184+AC185)</f>
        <v>13</v>
      </c>
      <c r="AD186" s="57">
        <f>SUM(Z184+Z185+AB184+AB185+AD184+AD185)</f>
        <v>239</v>
      </c>
      <c r="AE186" s="21"/>
      <c r="AF186" s="20"/>
      <c r="AG186" s="20"/>
      <c r="AH186" s="20"/>
      <c r="AI186" s="57">
        <f>SUM(AE184+AE185+AG184+AG185+AI184+AI185)</f>
        <v>2</v>
      </c>
      <c r="AJ186" s="57">
        <f>SUM(AF184+AF185+AH184+AH185+AJ184+AJ185)</f>
        <v>59</v>
      </c>
      <c r="AK186" s="15"/>
      <c r="AL186" s="12"/>
      <c r="AM186" s="12"/>
      <c r="AN186" s="12"/>
      <c r="AO186" s="12"/>
      <c r="AP186" s="12"/>
      <c r="AQ186" s="12"/>
      <c r="AR186" s="16"/>
    </row>
    <row r="187" spans="1:44">
      <c r="A187" s="24"/>
      <c r="B187" s="25"/>
      <c r="C187" s="26"/>
      <c r="D187" s="27"/>
      <c r="E187" s="27"/>
      <c r="F187" s="28"/>
      <c r="G187" s="29"/>
      <c r="H187" s="29"/>
      <c r="I187" s="29"/>
      <c r="J187" s="59"/>
      <c r="K187" s="60">
        <f>SUM(K186/E186)</f>
        <v>0.19628432956381259</v>
      </c>
      <c r="L187" s="30"/>
      <c r="M187" s="29"/>
      <c r="N187" s="29"/>
      <c r="O187" s="29"/>
      <c r="P187" s="59"/>
      <c r="Q187" s="62">
        <f>SUM(Q186/E186)</f>
        <v>0</v>
      </c>
      <c r="R187" s="28"/>
      <c r="S187" s="29"/>
      <c r="T187" s="29"/>
      <c r="U187" s="29"/>
      <c r="V187" s="59"/>
      <c r="W187" s="63">
        <f>SUM(W186/E186)</f>
        <v>0.56300484652665594</v>
      </c>
      <c r="X187" s="32"/>
      <c r="Y187" s="30"/>
      <c r="Z187" s="29"/>
      <c r="AA187" s="29"/>
      <c r="AB187" s="29"/>
      <c r="AC187" s="59"/>
      <c r="AD187" s="63">
        <f>SUM(AD186/E186)</f>
        <v>0.19305331179321486</v>
      </c>
      <c r="AE187" s="32"/>
      <c r="AF187" s="31"/>
      <c r="AG187" s="29"/>
      <c r="AH187" s="29"/>
      <c r="AI187" s="59"/>
      <c r="AJ187" s="63">
        <f>SUM(AJ186/E186)</f>
        <v>4.7657512116316643E-2</v>
      </c>
      <c r="AK187" s="15"/>
      <c r="AL187" s="12"/>
      <c r="AM187" s="12"/>
      <c r="AN187" s="12"/>
      <c r="AO187" s="12"/>
      <c r="AP187" s="12"/>
      <c r="AQ187" s="12"/>
      <c r="AR187" s="16"/>
    </row>
    <row r="188" spans="1:44">
      <c r="A188" s="84">
        <v>46</v>
      </c>
      <c r="B188" s="93" t="s">
        <v>91</v>
      </c>
      <c r="C188" s="93">
        <v>116</v>
      </c>
      <c r="D188" s="93" t="s">
        <v>12</v>
      </c>
      <c r="E188" s="94" t="s">
        <v>41</v>
      </c>
      <c r="F188" s="12">
        <v>2</v>
      </c>
      <c r="G188" s="12">
        <v>31</v>
      </c>
      <c r="H188" s="12">
        <v>27</v>
      </c>
      <c r="I188" s="12">
        <v>372</v>
      </c>
      <c r="J188" s="12"/>
      <c r="K188" s="12"/>
      <c r="L188" s="12"/>
      <c r="M188" s="12"/>
      <c r="N188" s="12"/>
      <c r="O188" s="12"/>
      <c r="P188" s="12"/>
      <c r="Q188" s="12"/>
      <c r="R188" s="12">
        <v>6</v>
      </c>
      <c r="S188" s="12">
        <v>50</v>
      </c>
      <c r="T188" s="12">
        <v>43</v>
      </c>
      <c r="U188" s="12">
        <v>673</v>
      </c>
      <c r="V188" s="12">
        <v>1</v>
      </c>
      <c r="W188" s="14">
        <v>23</v>
      </c>
      <c r="X188" s="12" t="s">
        <v>55</v>
      </c>
      <c r="Y188" s="12"/>
      <c r="Z188" s="12"/>
      <c r="AA188" s="12">
        <v>4</v>
      </c>
      <c r="AB188" s="12">
        <v>31</v>
      </c>
      <c r="AC188" s="12"/>
      <c r="AD188" s="12"/>
      <c r="AE188" s="12"/>
      <c r="AF188" s="12"/>
      <c r="AG188" s="12"/>
      <c r="AH188" s="12"/>
      <c r="AI188" s="12"/>
      <c r="AJ188" s="14"/>
      <c r="AK188" s="15"/>
      <c r="AL188" s="12"/>
      <c r="AM188" s="12"/>
      <c r="AN188" s="12"/>
      <c r="AO188" s="12"/>
      <c r="AP188" s="12"/>
      <c r="AQ188" s="12"/>
      <c r="AR188" s="16"/>
    </row>
    <row r="189" spans="1:44">
      <c r="A189" s="84"/>
      <c r="B189" s="93"/>
      <c r="C189" s="93"/>
      <c r="D189" s="93"/>
      <c r="E189" s="94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4"/>
      <c r="X189" s="43" t="s">
        <v>65</v>
      </c>
      <c r="Y189" s="12"/>
      <c r="Z189" s="12"/>
      <c r="AA189" s="12">
        <v>7</v>
      </c>
      <c r="AB189" s="12">
        <v>104</v>
      </c>
      <c r="AC189" s="12"/>
      <c r="AD189" s="12"/>
      <c r="AE189" s="12"/>
      <c r="AF189" s="12"/>
      <c r="AG189" s="12">
        <v>2</v>
      </c>
      <c r="AH189" s="12">
        <v>58</v>
      </c>
      <c r="AI189" s="12"/>
      <c r="AJ189" s="14"/>
      <c r="AK189" s="15"/>
      <c r="AL189" s="12"/>
      <c r="AM189" s="12"/>
      <c r="AN189" s="12"/>
      <c r="AO189" s="12"/>
      <c r="AP189" s="12"/>
      <c r="AQ189" s="12"/>
      <c r="AR189" s="16"/>
    </row>
    <row r="190" spans="1:44">
      <c r="A190" s="17"/>
      <c r="B190" s="18"/>
      <c r="C190" s="19"/>
      <c r="D190" s="57">
        <f>SUM(J190+P190+V190+AC190+AI190)</f>
        <v>92</v>
      </c>
      <c r="E190" s="57">
        <f>SUM(K190+Q190+W190+AD190+AJ190)</f>
        <v>1342</v>
      </c>
      <c r="F190" s="21"/>
      <c r="G190" s="20"/>
      <c r="H190" s="20"/>
      <c r="I190" s="20"/>
      <c r="J190" s="57">
        <f>SUM(F188+F189+H188+H189+J188+J189)</f>
        <v>29</v>
      </c>
      <c r="K190" s="58">
        <f>SUM(G188+G189+I188+I189+K188+K189)</f>
        <v>403</v>
      </c>
      <c r="L190" s="20"/>
      <c r="M190" s="20"/>
      <c r="N190" s="20"/>
      <c r="O190" s="20"/>
      <c r="P190" s="57">
        <f>SUM(L188+L189+N188+N189+P188+P189)</f>
        <v>0</v>
      </c>
      <c r="Q190" s="57">
        <f>SUM(M188+M189+O188+O189+Q188+Q189)</f>
        <v>0</v>
      </c>
      <c r="R190" s="21"/>
      <c r="S190" s="20"/>
      <c r="T190" s="20"/>
      <c r="U190" s="20"/>
      <c r="V190" s="57">
        <f>SUM(R188+R189+T188+T189+V188+V189)</f>
        <v>50</v>
      </c>
      <c r="W190" s="57">
        <f>SUM(S188+S189+U188+U189+W188+W189)</f>
        <v>746</v>
      </c>
      <c r="X190" s="21"/>
      <c r="Y190" s="20"/>
      <c r="Z190" s="20"/>
      <c r="AA190" s="20"/>
      <c r="AB190" s="20"/>
      <c r="AC190" s="57">
        <f>SUM(Y188+Y189+AA188+AA189+AC188+AC189)</f>
        <v>11</v>
      </c>
      <c r="AD190" s="57">
        <f>SUM(Z188+Z189+AB188+AB189+AD188+AD189)</f>
        <v>135</v>
      </c>
      <c r="AE190" s="21"/>
      <c r="AF190" s="20"/>
      <c r="AG190" s="20"/>
      <c r="AH190" s="20"/>
      <c r="AI190" s="57">
        <f>SUM(AE188+AE189+AG188+AG189+AI188+AI189)</f>
        <v>2</v>
      </c>
      <c r="AJ190" s="57">
        <f>SUM(AF188+AF189+AH188+AH189+AJ188+AJ189)</f>
        <v>58</v>
      </c>
      <c r="AK190" s="15"/>
      <c r="AL190" s="12"/>
      <c r="AM190" s="12"/>
      <c r="AN190" s="12"/>
      <c r="AO190" s="12"/>
      <c r="AP190" s="12"/>
      <c r="AQ190" s="12"/>
      <c r="AR190" s="16"/>
    </row>
    <row r="191" spans="1:44">
      <c r="A191" s="24"/>
      <c r="B191" s="25"/>
      <c r="C191" s="26"/>
      <c r="D191" s="27"/>
      <c r="E191" s="27"/>
      <c r="F191" s="28"/>
      <c r="G191" s="29"/>
      <c r="H191" s="29"/>
      <c r="I191" s="29"/>
      <c r="J191" s="59"/>
      <c r="K191" s="60">
        <f>SUM(K190/E190)</f>
        <v>0.30029806259314457</v>
      </c>
      <c r="L191" s="30"/>
      <c r="M191" s="29"/>
      <c r="N191" s="29"/>
      <c r="O191" s="29"/>
      <c r="P191" s="59"/>
      <c r="Q191" s="62">
        <f>SUM(Q190/E190)</f>
        <v>0</v>
      </c>
      <c r="R191" s="28"/>
      <c r="S191" s="29"/>
      <c r="T191" s="29"/>
      <c r="U191" s="29"/>
      <c r="V191" s="59"/>
      <c r="W191" s="62">
        <f>SUM(W190/E190)</f>
        <v>0.55588673621460505</v>
      </c>
      <c r="X191" s="32"/>
      <c r="Y191" s="30"/>
      <c r="Z191" s="29"/>
      <c r="AA191" s="29"/>
      <c r="AB191" s="29"/>
      <c r="AC191" s="59"/>
      <c r="AD191" s="63">
        <f>SUM(AD190/E190)</f>
        <v>0.10059612518628912</v>
      </c>
      <c r="AE191" s="32"/>
      <c r="AF191" s="31"/>
      <c r="AG191" s="29"/>
      <c r="AH191" s="29"/>
      <c r="AI191" s="59"/>
      <c r="AJ191" s="63">
        <f>SUM(AJ190/E190)</f>
        <v>4.3219076005961254E-2</v>
      </c>
      <c r="AK191" s="15"/>
      <c r="AL191" s="12"/>
      <c r="AM191" s="12"/>
      <c r="AN191" s="12"/>
      <c r="AO191" s="12"/>
      <c r="AP191" s="12"/>
      <c r="AQ191" s="12"/>
      <c r="AR191" s="16"/>
    </row>
    <row r="192" spans="1:44">
      <c r="A192" s="84">
        <v>47</v>
      </c>
      <c r="B192" s="93" t="s">
        <v>91</v>
      </c>
      <c r="C192" s="93">
        <v>115</v>
      </c>
      <c r="D192" s="93" t="s">
        <v>12</v>
      </c>
      <c r="E192" s="11" t="s">
        <v>42</v>
      </c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4"/>
      <c r="X192" s="12" t="s">
        <v>66</v>
      </c>
      <c r="Y192" s="12">
        <v>1</v>
      </c>
      <c r="Z192" s="12">
        <v>97</v>
      </c>
      <c r="AA192" s="12">
        <v>3</v>
      </c>
      <c r="AB192" s="12">
        <v>122</v>
      </c>
      <c r="AC192" s="12"/>
      <c r="AD192" s="12"/>
      <c r="AE192" s="12"/>
      <c r="AF192" s="12"/>
      <c r="AG192" s="12"/>
      <c r="AH192" s="12"/>
      <c r="AI192" s="12"/>
      <c r="AJ192" s="14"/>
      <c r="AK192" s="15"/>
      <c r="AL192" s="12"/>
      <c r="AM192" s="12"/>
      <c r="AN192" s="12"/>
      <c r="AO192" s="12"/>
      <c r="AP192" s="12"/>
      <c r="AQ192" s="12"/>
      <c r="AR192" s="16"/>
    </row>
    <row r="193" spans="1:44">
      <c r="A193" s="84"/>
      <c r="B193" s="93"/>
      <c r="C193" s="93"/>
      <c r="D193" s="93"/>
      <c r="E193" s="94" t="s">
        <v>41</v>
      </c>
      <c r="F193" s="12"/>
      <c r="G193" s="12"/>
      <c r="H193" s="12">
        <v>8</v>
      </c>
      <c r="I193" s="12">
        <v>106</v>
      </c>
      <c r="J193" s="12"/>
      <c r="K193" s="12"/>
      <c r="L193" s="12"/>
      <c r="M193" s="12"/>
      <c r="N193" s="12"/>
      <c r="O193" s="12"/>
      <c r="P193" s="12"/>
      <c r="Q193" s="12"/>
      <c r="R193" s="12">
        <v>1</v>
      </c>
      <c r="S193" s="12">
        <v>4</v>
      </c>
      <c r="T193" s="12">
        <v>29</v>
      </c>
      <c r="U193" s="12">
        <v>272</v>
      </c>
      <c r="V193" s="12">
        <v>1</v>
      </c>
      <c r="W193" s="14">
        <v>52</v>
      </c>
      <c r="X193" s="12" t="s">
        <v>55</v>
      </c>
      <c r="Y193" s="12"/>
      <c r="Z193" s="12"/>
      <c r="AA193" s="12">
        <v>2</v>
      </c>
      <c r="AB193" s="12">
        <v>43</v>
      </c>
      <c r="AC193" s="12"/>
      <c r="AD193" s="12"/>
      <c r="AE193" s="12">
        <v>2</v>
      </c>
      <c r="AF193" s="12">
        <v>36</v>
      </c>
      <c r="AG193" s="12">
        <v>2</v>
      </c>
      <c r="AH193" s="12">
        <v>59</v>
      </c>
      <c r="AI193" s="12"/>
      <c r="AJ193" s="14"/>
      <c r="AK193" s="15"/>
      <c r="AL193" s="12"/>
      <c r="AM193" s="12"/>
      <c r="AN193" s="12"/>
      <c r="AO193" s="12"/>
      <c r="AP193" s="12"/>
      <c r="AQ193" s="12"/>
      <c r="AR193" s="16"/>
    </row>
    <row r="194" spans="1:44">
      <c r="A194" s="84"/>
      <c r="B194" s="93"/>
      <c r="C194" s="93"/>
      <c r="D194" s="93"/>
      <c r="E194" s="97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4"/>
      <c r="X194" s="43" t="s">
        <v>65</v>
      </c>
      <c r="Y194" s="12">
        <v>2</v>
      </c>
      <c r="Z194" s="12">
        <v>14</v>
      </c>
      <c r="AA194" s="12">
        <v>16</v>
      </c>
      <c r="AB194" s="12">
        <v>195</v>
      </c>
      <c r="AC194" s="12"/>
      <c r="AD194" s="12"/>
      <c r="AE194" s="12"/>
      <c r="AF194" s="12"/>
      <c r="AG194" s="12"/>
      <c r="AH194" s="12"/>
      <c r="AI194" s="12"/>
      <c r="AJ194" s="14"/>
      <c r="AK194" s="15"/>
      <c r="AL194" s="12"/>
      <c r="AM194" s="12"/>
      <c r="AN194" s="12"/>
      <c r="AO194" s="12"/>
      <c r="AP194" s="12"/>
      <c r="AQ194" s="12"/>
      <c r="AR194" s="16"/>
    </row>
    <row r="195" spans="1:44">
      <c r="A195" s="84"/>
      <c r="B195" s="93"/>
      <c r="C195" s="93"/>
      <c r="D195" s="93"/>
      <c r="E195" s="97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4"/>
      <c r="X195" s="12" t="s">
        <v>67</v>
      </c>
      <c r="Y195" s="12">
        <v>3</v>
      </c>
      <c r="Z195" s="12">
        <v>81</v>
      </c>
      <c r="AA195" s="12">
        <v>10</v>
      </c>
      <c r="AB195" s="12">
        <v>221</v>
      </c>
      <c r="AC195" s="12"/>
      <c r="AD195" s="12"/>
      <c r="AE195" s="12"/>
      <c r="AF195" s="12"/>
      <c r="AG195" s="12"/>
      <c r="AH195" s="12"/>
      <c r="AI195" s="12"/>
      <c r="AJ195" s="14"/>
      <c r="AK195" s="15"/>
      <c r="AL195" s="12"/>
      <c r="AM195" s="12"/>
      <c r="AN195" s="12"/>
      <c r="AO195" s="12"/>
      <c r="AP195" s="12"/>
      <c r="AQ195" s="12"/>
      <c r="AR195" s="16"/>
    </row>
    <row r="196" spans="1:44">
      <c r="A196" s="84"/>
      <c r="B196" s="93"/>
      <c r="C196" s="93"/>
      <c r="D196" s="93"/>
      <c r="E196" s="97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4"/>
      <c r="X196" s="12" t="s">
        <v>51</v>
      </c>
      <c r="Y196" s="12"/>
      <c r="Z196" s="12"/>
      <c r="AA196" s="12">
        <v>3</v>
      </c>
      <c r="AB196" s="12">
        <v>13</v>
      </c>
      <c r="AC196" s="12"/>
      <c r="AD196" s="12"/>
      <c r="AE196" s="12"/>
      <c r="AF196" s="12"/>
      <c r="AG196" s="12"/>
      <c r="AH196" s="12"/>
      <c r="AI196" s="12"/>
      <c r="AJ196" s="14"/>
      <c r="AK196" s="15"/>
      <c r="AL196" s="12"/>
      <c r="AM196" s="12"/>
      <c r="AN196" s="12"/>
      <c r="AO196" s="12"/>
      <c r="AP196" s="12"/>
      <c r="AQ196" s="12"/>
      <c r="AR196" s="16"/>
    </row>
    <row r="197" spans="1:44">
      <c r="A197" s="17"/>
      <c r="B197" s="18"/>
      <c r="C197" s="19"/>
      <c r="D197" s="57">
        <f>SUM(J197+P197+V197+AC197+AI197)</f>
        <v>83</v>
      </c>
      <c r="E197" s="57">
        <f>SUM(K197+Q197+W197+AD197+AJ197)</f>
        <v>1315</v>
      </c>
      <c r="F197" s="21"/>
      <c r="G197" s="20"/>
      <c r="H197" s="20"/>
      <c r="I197" s="20"/>
      <c r="J197" s="57">
        <f>SUM(F192+F193+F194+F195+F196+H192+H193+H194+H195+H196+J192+J193+J194+J195+J196)</f>
        <v>8</v>
      </c>
      <c r="K197" s="57">
        <f>SUM(G192+G193+G194+G195+G196+I192+I193+I194+I195+I196+K192+K193+K194+K195+K196)</f>
        <v>106</v>
      </c>
      <c r="L197" s="20"/>
      <c r="M197" s="20"/>
      <c r="N197" s="20"/>
      <c r="O197" s="20"/>
      <c r="P197" s="57">
        <f>SUM(L192+L193+L194+L195+L196+N192+N193+N194+N195+N196+P192+P193+P194+P195+P196)</f>
        <v>0</v>
      </c>
      <c r="Q197" s="57">
        <f>SUM(M192+M193+M194+M195+M196+O192+O193+O194+O195+O196+Q192+Q193+Q194+Q195+Q196)</f>
        <v>0</v>
      </c>
      <c r="R197" s="21"/>
      <c r="S197" s="20"/>
      <c r="T197" s="20"/>
      <c r="U197" s="20"/>
      <c r="V197" s="57">
        <f>SUM(R192+R193+R194+R195+R196+T192+T193+T194+T195+T196+V192+V193+V194+V195+V196)</f>
        <v>31</v>
      </c>
      <c r="W197" s="57">
        <f>SUM(S192+S193+S194+S195+S196+U192+U193+U194+U195+U196+W192+W193+W194+W195+W196)</f>
        <v>328</v>
      </c>
      <c r="X197" s="21"/>
      <c r="Y197" s="20"/>
      <c r="Z197" s="20"/>
      <c r="AA197" s="20"/>
      <c r="AB197" s="20"/>
      <c r="AC197" s="57">
        <f>SUM(Y192+Y193+Y194+Y195+Y196+AA192+AA193+AA194+AA195+AA196+AC192+AC193+AC194+AC195+AC196)</f>
        <v>40</v>
      </c>
      <c r="AD197" s="57">
        <f>SUM(Z192+Z193+Z194+Z195+Z196+AB192+AB193+AB194+AB195+AB196+AD192+AD193+AD194+AD195+AD196)</f>
        <v>786</v>
      </c>
      <c r="AE197" s="21"/>
      <c r="AF197" s="20"/>
      <c r="AG197" s="20"/>
      <c r="AH197" s="20"/>
      <c r="AI197" s="57">
        <f>SUM(AE192+AE193+AE194+AE195+AE196+AG192+AG193+AG194+AG195+AG196+AI192+AI193+AI194+AI195+AI196)</f>
        <v>4</v>
      </c>
      <c r="AJ197" s="57">
        <f>SUM(AF192+AF193+AF194+AF195+AF196+AH192+AH193+AH194+AH195+AH196+AJ192+AJ193+AJ194+AJ195+AJ196)</f>
        <v>95</v>
      </c>
      <c r="AK197" s="15"/>
      <c r="AL197" s="12"/>
      <c r="AM197" s="12"/>
      <c r="AN197" s="12"/>
      <c r="AO197" s="12"/>
      <c r="AP197" s="12"/>
      <c r="AQ197" s="12"/>
      <c r="AR197" s="16"/>
    </row>
    <row r="198" spans="1:44">
      <c r="A198" s="24"/>
      <c r="B198" s="25"/>
      <c r="C198" s="26"/>
      <c r="D198" s="27"/>
      <c r="E198" s="27"/>
      <c r="F198" s="28"/>
      <c r="G198" s="29"/>
      <c r="H198" s="29"/>
      <c r="I198" s="29"/>
      <c r="J198" s="59"/>
      <c r="K198" s="60">
        <f>SUM(K197/E197)</f>
        <v>8.0608365019011405E-2</v>
      </c>
      <c r="L198" s="30"/>
      <c r="M198" s="29"/>
      <c r="N198" s="29"/>
      <c r="O198" s="29"/>
      <c r="P198" s="59"/>
      <c r="Q198" s="61">
        <f>SUM(Q197/E197)</f>
        <v>0</v>
      </c>
      <c r="R198" s="28"/>
      <c r="S198" s="29"/>
      <c r="T198" s="29"/>
      <c r="U198" s="29"/>
      <c r="V198" s="59"/>
      <c r="W198" s="63">
        <f>SUM(W197/E197)</f>
        <v>0.2494296577946768</v>
      </c>
      <c r="X198" s="32"/>
      <c r="Y198" s="30"/>
      <c r="Z198" s="29"/>
      <c r="AA198" s="29"/>
      <c r="AB198" s="29"/>
      <c r="AC198" s="59"/>
      <c r="AD198" s="60">
        <f>SUM(AD197/E197)</f>
        <v>0.59771863117870727</v>
      </c>
      <c r="AE198" s="32"/>
      <c r="AF198" s="31"/>
      <c r="AG198" s="29"/>
      <c r="AH198" s="29"/>
      <c r="AI198" s="59"/>
      <c r="AJ198" s="60">
        <f>SUM(AJ197/E197)</f>
        <v>7.2243346007604556E-2</v>
      </c>
      <c r="AK198" s="15"/>
      <c r="AL198" s="12"/>
      <c r="AM198" s="12"/>
      <c r="AN198" s="12"/>
      <c r="AO198" s="12"/>
      <c r="AP198" s="12"/>
      <c r="AQ198" s="12"/>
      <c r="AR198" s="16"/>
    </row>
    <row r="199" spans="1:44">
      <c r="A199" s="84">
        <v>48</v>
      </c>
      <c r="B199" s="93" t="s">
        <v>91</v>
      </c>
      <c r="C199" s="93">
        <v>113</v>
      </c>
      <c r="D199" s="93" t="s">
        <v>12</v>
      </c>
      <c r="E199" s="94" t="s">
        <v>42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>
        <v>15</v>
      </c>
      <c r="S199" s="12">
        <v>563</v>
      </c>
      <c r="T199" s="12">
        <v>156</v>
      </c>
      <c r="U199" s="12">
        <v>4985</v>
      </c>
      <c r="V199" s="12">
        <v>1</v>
      </c>
      <c r="W199" s="14">
        <v>37</v>
      </c>
      <c r="X199" s="12" t="s">
        <v>55</v>
      </c>
      <c r="Y199" s="12"/>
      <c r="Z199" s="12"/>
      <c r="AA199" s="12">
        <v>1</v>
      </c>
      <c r="AB199" s="12">
        <v>14</v>
      </c>
      <c r="AC199" s="12"/>
      <c r="AD199" s="12"/>
      <c r="AE199" s="12"/>
      <c r="AF199" s="12"/>
      <c r="AG199" s="12"/>
      <c r="AH199" s="12"/>
      <c r="AI199" s="12"/>
      <c r="AJ199" s="14"/>
      <c r="AK199" s="15"/>
      <c r="AL199" s="12"/>
      <c r="AM199" s="12"/>
      <c r="AN199" s="12"/>
      <c r="AO199" s="12"/>
      <c r="AP199" s="12"/>
      <c r="AQ199" s="12"/>
      <c r="AR199" s="16"/>
    </row>
    <row r="200" spans="1:44">
      <c r="A200" s="84"/>
      <c r="B200" s="93"/>
      <c r="C200" s="93"/>
      <c r="D200" s="93"/>
      <c r="E200" s="94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4"/>
      <c r="X200" s="43" t="s">
        <v>65</v>
      </c>
      <c r="Y200" s="12"/>
      <c r="Z200" s="12"/>
      <c r="AA200" s="12"/>
      <c r="AB200" s="12"/>
      <c r="AC200" s="12">
        <v>1</v>
      </c>
      <c r="AD200" s="12">
        <v>78</v>
      </c>
      <c r="AE200" s="12"/>
      <c r="AF200" s="12"/>
      <c r="AG200" s="12"/>
      <c r="AH200" s="12"/>
      <c r="AI200" s="12"/>
      <c r="AJ200" s="14"/>
      <c r="AK200" s="15"/>
      <c r="AL200" s="12"/>
      <c r="AM200" s="12"/>
      <c r="AN200" s="12"/>
      <c r="AO200" s="12"/>
      <c r="AP200" s="12"/>
      <c r="AQ200" s="12"/>
      <c r="AR200" s="16"/>
    </row>
    <row r="201" spans="1:44">
      <c r="A201" s="84"/>
      <c r="B201" s="93"/>
      <c r="C201" s="93"/>
      <c r="D201" s="93"/>
      <c r="E201" s="11" t="s">
        <v>41</v>
      </c>
      <c r="F201" s="12">
        <v>1</v>
      </c>
      <c r="G201" s="12">
        <v>90</v>
      </c>
      <c r="H201" s="12">
        <v>2</v>
      </c>
      <c r="I201" s="12">
        <v>32</v>
      </c>
      <c r="J201" s="12"/>
      <c r="K201" s="12"/>
      <c r="L201" s="12"/>
      <c r="M201" s="12"/>
      <c r="N201" s="12"/>
      <c r="O201" s="12"/>
      <c r="P201" s="12"/>
      <c r="Q201" s="12"/>
      <c r="R201" s="12">
        <v>40</v>
      </c>
      <c r="S201" s="12">
        <v>1169</v>
      </c>
      <c r="T201" s="12">
        <v>411</v>
      </c>
      <c r="U201" s="12">
        <v>6032</v>
      </c>
      <c r="V201" s="12">
        <v>4</v>
      </c>
      <c r="W201" s="14">
        <v>123</v>
      </c>
      <c r="X201" s="43" t="s">
        <v>65</v>
      </c>
      <c r="Y201" s="12">
        <v>3</v>
      </c>
      <c r="Z201" s="12">
        <v>39</v>
      </c>
      <c r="AA201" s="12">
        <v>8</v>
      </c>
      <c r="AB201" s="12">
        <v>137</v>
      </c>
      <c r="AC201" s="12"/>
      <c r="AD201" s="12"/>
      <c r="AE201" s="12">
        <v>1</v>
      </c>
      <c r="AF201" s="12">
        <v>138</v>
      </c>
      <c r="AG201" s="12"/>
      <c r="AH201" s="12"/>
      <c r="AI201" s="12"/>
      <c r="AJ201" s="14"/>
      <c r="AK201" s="15"/>
      <c r="AL201" s="12"/>
      <c r="AM201" s="12"/>
      <c r="AN201" s="12"/>
      <c r="AO201" s="12"/>
      <c r="AP201" s="12"/>
      <c r="AQ201" s="12"/>
      <c r="AR201" s="16"/>
    </row>
    <row r="202" spans="1:44">
      <c r="A202" s="17"/>
      <c r="B202" s="18"/>
      <c r="C202" s="19"/>
      <c r="D202" s="57">
        <f>SUM(J202+P202+V202+AC202+AI202)</f>
        <v>644</v>
      </c>
      <c r="E202" s="57">
        <f>SUM(K202+Q202+W202+AD202+AJ202)</f>
        <v>13437</v>
      </c>
      <c r="F202" s="21"/>
      <c r="G202" s="20"/>
      <c r="H202" s="20"/>
      <c r="I202" s="20"/>
      <c r="J202" s="57">
        <f>SUM(F199+F200+F201+H199+H200+H201+J199+J200+J201)</f>
        <v>3</v>
      </c>
      <c r="K202" s="57">
        <f>SUM(G199+G200+G201+I199+I200+I201+K199+K200+K201)</f>
        <v>122</v>
      </c>
      <c r="L202" s="20"/>
      <c r="M202" s="20"/>
      <c r="N202" s="20"/>
      <c r="O202" s="20"/>
      <c r="P202" s="57">
        <f>SUM(L199+L200+L201+N199+N200+N201+P199+P200+P201)</f>
        <v>0</v>
      </c>
      <c r="Q202" s="57">
        <f>SUM(M199+M200+M201+O199+O200+O201+Q199+Q200+Q201)</f>
        <v>0</v>
      </c>
      <c r="R202" s="21"/>
      <c r="S202" s="20"/>
      <c r="T202" s="20"/>
      <c r="U202" s="20"/>
      <c r="V202" s="57">
        <f>SUM(R199+R200+R201+T199+T200+T201+V199+V200+V201)</f>
        <v>627</v>
      </c>
      <c r="W202" s="57">
        <f>SUM(S199+S200+S201+U199+U200+U201+W199+W200+W201)</f>
        <v>12909</v>
      </c>
      <c r="X202" s="21"/>
      <c r="Y202" s="20"/>
      <c r="Z202" s="20"/>
      <c r="AA202" s="20"/>
      <c r="AB202" s="20"/>
      <c r="AC202" s="57">
        <f>SUM(Y199+Y200+Y201+AA199+AA200+AA201+AC199+AC200+AC201)</f>
        <v>13</v>
      </c>
      <c r="AD202" s="57">
        <f>SUM(Z199+Z200+Z201+AB199+AB200+AB201+AD199+AD200+AD201)</f>
        <v>268</v>
      </c>
      <c r="AE202" s="21"/>
      <c r="AF202" s="20"/>
      <c r="AG202" s="20"/>
      <c r="AH202" s="20"/>
      <c r="AI202" s="57">
        <f>SUM(AE199+AE200+AE201+AG199+AG200+AG201+AI199+AI200+AI201)</f>
        <v>1</v>
      </c>
      <c r="AJ202" s="57">
        <f>SUM(AF199+AF200+AF201+AH199+AH200+AH201+AJ199+AJ200+AJ201)</f>
        <v>138</v>
      </c>
      <c r="AK202" s="15"/>
      <c r="AL202" s="12"/>
      <c r="AM202" s="12"/>
      <c r="AN202" s="12"/>
      <c r="AO202" s="12"/>
      <c r="AP202" s="12"/>
      <c r="AQ202" s="12"/>
      <c r="AR202" s="16"/>
    </row>
    <row r="203" spans="1:44">
      <c r="A203" s="24"/>
      <c r="B203" s="25"/>
      <c r="C203" s="26"/>
      <c r="D203" s="27"/>
      <c r="E203" s="27"/>
      <c r="F203" s="28"/>
      <c r="G203" s="29"/>
      <c r="H203" s="29"/>
      <c r="I203" s="29"/>
      <c r="J203" s="59"/>
      <c r="K203" s="60">
        <f>SUM(K202/E202)</f>
        <v>9.0794076058644049E-3</v>
      </c>
      <c r="L203" s="30"/>
      <c r="M203" s="29"/>
      <c r="N203" s="29"/>
      <c r="O203" s="29"/>
      <c r="P203" s="59"/>
      <c r="Q203" s="61">
        <f>SUM(Q202/E202)</f>
        <v>0</v>
      </c>
      <c r="R203" s="28"/>
      <c r="S203" s="29"/>
      <c r="T203" s="29"/>
      <c r="U203" s="29"/>
      <c r="V203" s="59"/>
      <c r="W203" s="63">
        <f>SUM(W202/E202)</f>
        <v>0.96070551462379994</v>
      </c>
      <c r="X203" s="32"/>
      <c r="Y203" s="30"/>
      <c r="Z203" s="29"/>
      <c r="AA203" s="29"/>
      <c r="AB203" s="29"/>
      <c r="AC203" s="59"/>
      <c r="AD203" s="60">
        <f>SUM(AD202/E202)</f>
        <v>1.9944928183374264E-2</v>
      </c>
      <c r="AE203" s="32"/>
      <c r="AF203" s="31"/>
      <c r="AG203" s="29"/>
      <c r="AH203" s="29"/>
      <c r="AI203" s="59"/>
      <c r="AJ203" s="60">
        <f>SUM(AJ202/E202)</f>
        <v>1.0270149586961375E-2</v>
      </c>
      <c r="AK203" s="15"/>
      <c r="AL203" s="12"/>
      <c r="AM203" s="12"/>
      <c r="AN203" s="12"/>
      <c r="AO203" s="12"/>
      <c r="AP203" s="12"/>
      <c r="AQ203" s="12"/>
      <c r="AR203" s="16"/>
    </row>
    <row r="204" spans="1:44">
      <c r="A204" s="84">
        <v>49</v>
      </c>
      <c r="B204" s="93" t="s">
        <v>91</v>
      </c>
      <c r="C204" s="93">
        <v>112</v>
      </c>
      <c r="D204" s="93" t="s">
        <v>12</v>
      </c>
      <c r="E204" s="94" t="s">
        <v>41</v>
      </c>
      <c r="F204" s="12">
        <v>1</v>
      </c>
      <c r="G204" s="12">
        <v>92</v>
      </c>
      <c r="H204" s="12">
        <v>26</v>
      </c>
      <c r="I204" s="12">
        <v>448</v>
      </c>
      <c r="J204" s="12"/>
      <c r="K204" s="12"/>
      <c r="L204" s="12"/>
      <c r="M204" s="12"/>
      <c r="N204" s="12"/>
      <c r="O204" s="12"/>
      <c r="P204" s="12"/>
      <c r="Q204" s="12"/>
      <c r="R204" s="12">
        <v>10</v>
      </c>
      <c r="S204" s="12">
        <v>230</v>
      </c>
      <c r="T204" s="12">
        <v>166</v>
      </c>
      <c r="U204" s="12">
        <v>2216</v>
      </c>
      <c r="V204" s="12">
        <v>1</v>
      </c>
      <c r="W204" s="14">
        <v>30</v>
      </c>
      <c r="X204" s="12" t="s">
        <v>55</v>
      </c>
      <c r="Y204" s="12"/>
      <c r="Z204" s="12"/>
      <c r="AA204" s="12">
        <v>8</v>
      </c>
      <c r="AB204" s="12">
        <v>94</v>
      </c>
      <c r="AC204" s="12">
        <v>1</v>
      </c>
      <c r="AD204" s="12">
        <v>26</v>
      </c>
      <c r="AE204" s="12">
        <v>4</v>
      </c>
      <c r="AF204" s="12">
        <v>71</v>
      </c>
      <c r="AG204" s="12"/>
      <c r="AH204" s="12"/>
      <c r="AI204" s="12"/>
      <c r="AJ204" s="14"/>
      <c r="AK204" s="15"/>
      <c r="AL204" s="12"/>
      <c r="AM204" s="12"/>
      <c r="AN204" s="12"/>
      <c r="AO204" s="12"/>
      <c r="AP204" s="12"/>
      <c r="AQ204" s="12"/>
      <c r="AR204" s="16"/>
    </row>
    <row r="205" spans="1:44">
      <c r="A205" s="84"/>
      <c r="B205" s="93"/>
      <c r="C205" s="93"/>
      <c r="D205" s="93"/>
      <c r="E205" s="94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4"/>
      <c r="X205" s="12" t="s">
        <v>51</v>
      </c>
      <c r="Y205" s="12">
        <v>1</v>
      </c>
      <c r="Z205" s="12">
        <v>34</v>
      </c>
      <c r="AA205" s="12"/>
      <c r="AB205" s="12"/>
      <c r="AC205" s="12"/>
      <c r="AD205" s="12"/>
      <c r="AE205" s="12"/>
      <c r="AF205" s="12"/>
      <c r="AG205" s="12"/>
      <c r="AH205" s="12"/>
      <c r="AI205" s="12"/>
      <c r="AJ205" s="14"/>
      <c r="AK205" s="15"/>
      <c r="AL205" s="12"/>
      <c r="AM205" s="12"/>
      <c r="AN205" s="12"/>
      <c r="AO205" s="12"/>
      <c r="AP205" s="12"/>
      <c r="AQ205" s="12"/>
      <c r="AR205" s="16"/>
    </row>
    <row r="206" spans="1:44">
      <c r="A206" s="84"/>
      <c r="B206" s="93"/>
      <c r="C206" s="93"/>
      <c r="D206" s="93"/>
      <c r="E206" s="98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4"/>
      <c r="X206" s="43" t="s">
        <v>65</v>
      </c>
      <c r="Y206" s="12"/>
      <c r="Z206" s="12"/>
      <c r="AA206" s="12">
        <v>45</v>
      </c>
      <c r="AB206" s="12">
        <v>651</v>
      </c>
      <c r="AC206" s="12"/>
      <c r="AD206" s="12"/>
      <c r="AE206" s="12"/>
      <c r="AF206" s="12"/>
      <c r="AG206" s="12"/>
      <c r="AH206" s="12"/>
      <c r="AI206" s="12"/>
      <c r="AJ206" s="14"/>
      <c r="AK206" s="15"/>
      <c r="AL206" s="12"/>
      <c r="AM206" s="12"/>
      <c r="AN206" s="12"/>
      <c r="AO206" s="12"/>
      <c r="AP206" s="12"/>
      <c r="AQ206" s="12"/>
      <c r="AR206" s="16"/>
    </row>
    <row r="207" spans="1:44">
      <c r="A207" s="17"/>
      <c r="B207" s="18"/>
      <c r="C207" s="19"/>
      <c r="D207" s="57">
        <f>SUM(J207+P207+V207+AC207+AI207)</f>
        <v>263</v>
      </c>
      <c r="E207" s="57">
        <f>SUM(K207+Q207+W207+AD207+AJ207)</f>
        <v>3892</v>
      </c>
      <c r="F207" s="21"/>
      <c r="G207" s="20"/>
      <c r="H207" s="20"/>
      <c r="I207" s="20"/>
      <c r="J207" s="57">
        <f>SUM(F204+F205+F206+H204+H205+H206+J204+J205+J206)</f>
        <v>27</v>
      </c>
      <c r="K207" s="57">
        <f>SUM(G204+G205+G206+I204+I205+I206+K204+K205+K206)</f>
        <v>540</v>
      </c>
      <c r="L207" s="20"/>
      <c r="M207" s="20"/>
      <c r="N207" s="20"/>
      <c r="O207" s="20"/>
      <c r="P207" s="57">
        <f>SUM(L204+L205+L206+N204+N205+N206+P204+P205+P206)</f>
        <v>0</v>
      </c>
      <c r="Q207" s="57">
        <f>SUM(M204+M205+M206+O204+O205+O206+Q204+Q205+Q206)</f>
        <v>0</v>
      </c>
      <c r="R207" s="21"/>
      <c r="S207" s="20"/>
      <c r="T207" s="20"/>
      <c r="U207" s="20"/>
      <c r="V207" s="57">
        <f>SUM(R204+R205+R206+T204+T205+T206+V204+V205+V206)</f>
        <v>177</v>
      </c>
      <c r="W207" s="57">
        <f>SUM(S204+S205+S206+U204+U205+U206+W204+W205+W206)</f>
        <v>2476</v>
      </c>
      <c r="X207" s="21"/>
      <c r="Y207" s="20"/>
      <c r="Z207" s="20"/>
      <c r="AA207" s="20"/>
      <c r="AB207" s="20"/>
      <c r="AC207" s="57">
        <f>SUM(Y204+Y205+Y206+AA204+AA205+AA206+AC204+AC205+AC206)</f>
        <v>55</v>
      </c>
      <c r="AD207" s="57">
        <f>SUM(Z204+Z205+Z206+AB204+AB205+AB206+AD204+AD205+AD206)</f>
        <v>805</v>
      </c>
      <c r="AE207" s="21"/>
      <c r="AF207" s="20"/>
      <c r="AG207" s="20"/>
      <c r="AH207" s="20"/>
      <c r="AI207" s="57">
        <f>SUM(AE204+AE205+AE206+AG204+AG205+AG206+AI204+AI205+AI206)</f>
        <v>4</v>
      </c>
      <c r="AJ207" s="57">
        <f>SUM(AF204+AF205+AF206+AH204+AH205+AH206+AJ204+AJ205+AJ206)</f>
        <v>71</v>
      </c>
      <c r="AK207" s="15"/>
      <c r="AL207" s="12"/>
      <c r="AM207" s="12"/>
      <c r="AN207" s="12"/>
      <c r="AO207" s="12"/>
      <c r="AP207" s="12"/>
      <c r="AQ207" s="12"/>
      <c r="AR207" s="16"/>
    </row>
    <row r="208" spans="1:44">
      <c r="A208" s="24"/>
      <c r="B208" s="25"/>
      <c r="C208" s="26"/>
      <c r="D208" s="27"/>
      <c r="E208" s="27"/>
      <c r="F208" s="28"/>
      <c r="G208" s="29"/>
      <c r="H208" s="29"/>
      <c r="I208" s="29"/>
      <c r="J208" s="59"/>
      <c r="K208" s="60">
        <f>SUM(K207/E207)</f>
        <v>0.13874614594039056</v>
      </c>
      <c r="L208" s="30"/>
      <c r="M208" s="29"/>
      <c r="N208" s="29"/>
      <c r="O208" s="29"/>
      <c r="P208" s="59"/>
      <c r="Q208" s="61">
        <f>SUM(Q207/E207)</f>
        <v>0</v>
      </c>
      <c r="R208" s="28"/>
      <c r="S208" s="29"/>
      <c r="T208" s="29"/>
      <c r="U208" s="29"/>
      <c r="V208" s="59"/>
      <c r="W208" s="63">
        <f>SUM(W207/E207)</f>
        <v>0.63617677286742036</v>
      </c>
      <c r="X208" s="32"/>
      <c r="Y208" s="30"/>
      <c r="Z208" s="29"/>
      <c r="AA208" s="29"/>
      <c r="AB208" s="29"/>
      <c r="AC208" s="59"/>
      <c r="AD208" s="60">
        <f>SUM(AD207/E207)</f>
        <v>0.20683453237410071</v>
      </c>
      <c r="AE208" s="32"/>
      <c r="AF208" s="31"/>
      <c r="AG208" s="29"/>
      <c r="AH208" s="29"/>
      <c r="AI208" s="59"/>
      <c r="AJ208" s="60">
        <f>SUM(AJ207/K207)</f>
        <v>0.13148148148148148</v>
      </c>
      <c r="AK208" s="15"/>
      <c r="AL208" s="12"/>
      <c r="AM208" s="12"/>
      <c r="AN208" s="12"/>
      <c r="AO208" s="12"/>
      <c r="AP208" s="12"/>
      <c r="AQ208" s="12"/>
      <c r="AR208" s="16"/>
    </row>
    <row r="209" spans="1:44">
      <c r="A209" s="84">
        <v>50</v>
      </c>
      <c r="B209" s="93" t="s">
        <v>91</v>
      </c>
      <c r="C209" s="93">
        <v>182</v>
      </c>
      <c r="D209" s="93" t="s">
        <v>12</v>
      </c>
      <c r="E209" s="94" t="s">
        <v>41</v>
      </c>
      <c r="F209" s="12"/>
      <c r="G209" s="12"/>
      <c r="H209" s="12">
        <v>1</v>
      </c>
      <c r="I209" s="12">
        <v>39</v>
      </c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>
        <v>4</v>
      </c>
      <c r="U209" s="12">
        <v>74</v>
      </c>
      <c r="V209" s="12"/>
      <c r="W209" s="14"/>
      <c r="X209" s="12" t="s">
        <v>55</v>
      </c>
      <c r="Y209" s="12">
        <v>1</v>
      </c>
      <c r="Z209" s="12">
        <v>27</v>
      </c>
      <c r="AA209" s="12">
        <v>1</v>
      </c>
      <c r="AB209" s="12">
        <v>55</v>
      </c>
      <c r="AC209" s="12"/>
      <c r="AD209" s="12"/>
      <c r="AE209" s="12">
        <v>2</v>
      </c>
      <c r="AF209" s="12">
        <v>89</v>
      </c>
      <c r="AG209" s="12"/>
      <c r="AH209" s="12"/>
      <c r="AI209" s="12"/>
      <c r="AJ209" s="14"/>
      <c r="AK209" s="15" t="s">
        <v>44</v>
      </c>
      <c r="AL209" s="12">
        <v>1</v>
      </c>
      <c r="AM209" s="12">
        <v>7</v>
      </c>
      <c r="AN209" s="12"/>
      <c r="AO209" s="12"/>
      <c r="AP209" s="12"/>
      <c r="AQ209" s="12"/>
      <c r="AR209" s="16"/>
    </row>
    <row r="210" spans="1:44">
      <c r="A210" s="84"/>
      <c r="B210" s="93"/>
      <c r="C210" s="93"/>
      <c r="D210" s="93"/>
      <c r="E210" s="97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4"/>
      <c r="X210" s="43" t="s">
        <v>65</v>
      </c>
      <c r="Y210" s="12"/>
      <c r="Z210" s="12"/>
      <c r="AA210" s="12">
        <v>16</v>
      </c>
      <c r="AB210" s="12">
        <v>221</v>
      </c>
      <c r="AC210" s="12"/>
      <c r="AD210" s="12"/>
      <c r="AE210" s="12"/>
      <c r="AF210" s="12"/>
      <c r="AG210" s="12"/>
      <c r="AH210" s="12"/>
      <c r="AI210" s="12"/>
      <c r="AJ210" s="14"/>
      <c r="AK210" s="15"/>
      <c r="AL210" s="12"/>
      <c r="AM210" s="12"/>
      <c r="AN210" s="12"/>
      <c r="AO210" s="12"/>
      <c r="AP210" s="12"/>
      <c r="AQ210" s="12"/>
      <c r="AR210" s="16"/>
    </row>
    <row r="211" spans="1:44">
      <c r="A211" s="17"/>
      <c r="B211" s="18"/>
      <c r="C211" s="19"/>
      <c r="D211" s="57">
        <f>SUM(J211+P211+V211+AC211+AI211)</f>
        <v>25</v>
      </c>
      <c r="E211" s="57">
        <f>SUM(K211+Q211+W211+AD211+AJ211)</f>
        <v>505</v>
      </c>
      <c r="F211" s="21"/>
      <c r="G211" s="20"/>
      <c r="H211" s="20"/>
      <c r="I211" s="20"/>
      <c r="J211" s="57">
        <f>SUM(F209+F210+H209+H210+J209+J210)</f>
        <v>1</v>
      </c>
      <c r="K211" s="58">
        <f>SUM(G209+G210+I209+I210+K209+K210)</f>
        <v>39</v>
      </c>
      <c r="L211" s="20"/>
      <c r="M211" s="20"/>
      <c r="N211" s="20"/>
      <c r="O211" s="20"/>
      <c r="P211" s="57">
        <f>SUM(L209+L210+N209+N210+P209+P210)</f>
        <v>0</v>
      </c>
      <c r="Q211" s="57">
        <f>SUM(M209+M210+O209+O210+Q209+Q210)</f>
        <v>0</v>
      </c>
      <c r="R211" s="21"/>
      <c r="S211" s="20"/>
      <c r="T211" s="20"/>
      <c r="U211" s="20"/>
      <c r="V211" s="57">
        <f>SUM(R209+R210+T209+T210+V209+V210)</f>
        <v>4</v>
      </c>
      <c r="W211" s="57">
        <f>SUM(S209+S210+U209+U210+W209+W210)</f>
        <v>74</v>
      </c>
      <c r="X211" s="21"/>
      <c r="Y211" s="20"/>
      <c r="Z211" s="20"/>
      <c r="AA211" s="20"/>
      <c r="AB211" s="20"/>
      <c r="AC211" s="57">
        <f>SUM(Y209+Y210+AA209+AA210+AC209+AC210)</f>
        <v>18</v>
      </c>
      <c r="AD211" s="57">
        <f>SUM(Z209+Z210+AB209+AB210+AD209+AD210)</f>
        <v>303</v>
      </c>
      <c r="AE211" s="21"/>
      <c r="AF211" s="20"/>
      <c r="AG211" s="20"/>
      <c r="AH211" s="20"/>
      <c r="AI211" s="57">
        <f>SUM(AE209+AE210+AG209+AG210+AI209+AI210)</f>
        <v>2</v>
      </c>
      <c r="AJ211" s="57">
        <f>SUM(AF209+AF210+AH209+AH210+AJ209+AJ210)</f>
        <v>89</v>
      </c>
      <c r="AK211" s="15"/>
      <c r="AL211" s="12"/>
      <c r="AM211" s="12"/>
      <c r="AN211" s="12"/>
      <c r="AO211" s="12"/>
      <c r="AP211" s="12"/>
      <c r="AQ211" s="12"/>
      <c r="AR211" s="16"/>
    </row>
    <row r="212" spans="1:44">
      <c r="A212" s="24"/>
      <c r="B212" s="25"/>
      <c r="C212" s="26"/>
      <c r="D212" s="27"/>
      <c r="E212" s="27"/>
      <c r="F212" s="28"/>
      <c r="G212" s="29"/>
      <c r="H212" s="29"/>
      <c r="I212" s="29"/>
      <c r="J212" s="59"/>
      <c r="K212" s="60">
        <f>SUM(K211/E211)</f>
        <v>7.7227722772277227E-2</v>
      </c>
      <c r="L212" s="30"/>
      <c r="M212" s="29"/>
      <c r="N212" s="29"/>
      <c r="O212" s="29"/>
      <c r="P212" s="59"/>
      <c r="Q212" s="62">
        <f>SUM(Q211/E211)</f>
        <v>0</v>
      </c>
      <c r="R212" s="28"/>
      <c r="S212" s="29"/>
      <c r="T212" s="29"/>
      <c r="U212" s="29"/>
      <c r="V212" s="59"/>
      <c r="W212" s="63">
        <f>SUM(W211/E211)</f>
        <v>0.14653465346534653</v>
      </c>
      <c r="X212" s="32"/>
      <c r="Y212" s="30"/>
      <c r="Z212" s="29"/>
      <c r="AA212" s="29"/>
      <c r="AB212" s="29"/>
      <c r="AC212" s="59"/>
      <c r="AD212" s="63">
        <f>SUM(AD211/E211)</f>
        <v>0.6</v>
      </c>
      <c r="AE212" s="32"/>
      <c r="AF212" s="31"/>
      <c r="AG212" s="29"/>
      <c r="AH212" s="29"/>
      <c r="AI212" s="59"/>
      <c r="AJ212" s="63">
        <f>SUM(AJ211/E211)</f>
        <v>0.17623762376237623</v>
      </c>
      <c r="AK212" s="15"/>
      <c r="AL212" s="12"/>
      <c r="AM212" s="12"/>
      <c r="AN212" s="12"/>
      <c r="AO212" s="12"/>
      <c r="AP212" s="12"/>
      <c r="AQ212" s="12"/>
      <c r="AR212" s="16"/>
    </row>
    <row r="213" spans="1:44">
      <c r="A213" s="84">
        <v>51</v>
      </c>
      <c r="B213" s="93" t="s">
        <v>91</v>
      </c>
      <c r="C213" s="93">
        <v>100</v>
      </c>
      <c r="D213" s="93" t="s">
        <v>12</v>
      </c>
      <c r="E213" s="94" t="s">
        <v>41</v>
      </c>
      <c r="F213" s="12">
        <v>4</v>
      </c>
      <c r="G213" s="12">
        <v>49</v>
      </c>
      <c r="H213" s="12">
        <v>62</v>
      </c>
      <c r="I213" s="12">
        <v>613</v>
      </c>
      <c r="J213" s="12"/>
      <c r="K213" s="12"/>
      <c r="L213" s="12"/>
      <c r="M213" s="12"/>
      <c r="N213" s="12"/>
      <c r="O213" s="12"/>
      <c r="P213" s="12"/>
      <c r="Q213" s="12"/>
      <c r="R213" s="12">
        <v>14</v>
      </c>
      <c r="S213" s="12">
        <v>343</v>
      </c>
      <c r="T213" s="12">
        <v>121</v>
      </c>
      <c r="U213" s="12">
        <v>1635</v>
      </c>
      <c r="V213" s="12">
        <v>3</v>
      </c>
      <c r="W213" s="14">
        <v>37</v>
      </c>
      <c r="X213" s="12" t="s">
        <v>55</v>
      </c>
      <c r="Y213" s="12">
        <v>1</v>
      </c>
      <c r="Z213" s="12">
        <v>10</v>
      </c>
      <c r="AA213" s="12">
        <v>19</v>
      </c>
      <c r="AB213" s="12">
        <v>168</v>
      </c>
      <c r="AC213" s="12"/>
      <c r="AD213" s="12"/>
      <c r="AE213" s="12">
        <v>2</v>
      </c>
      <c r="AF213" s="12">
        <v>25</v>
      </c>
      <c r="AG213" s="12">
        <v>2</v>
      </c>
      <c r="AH213" s="12">
        <v>12</v>
      </c>
      <c r="AI213" s="12"/>
      <c r="AJ213" s="14"/>
      <c r="AK213" s="15"/>
      <c r="AL213" s="12"/>
      <c r="AM213" s="12"/>
      <c r="AN213" s="12"/>
      <c r="AO213" s="12"/>
      <c r="AP213" s="12"/>
      <c r="AQ213" s="12"/>
      <c r="AR213" s="16"/>
    </row>
    <row r="214" spans="1:44">
      <c r="A214" s="84"/>
      <c r="B214" s="93"/>
      <c r="C214" s="93"/>
      <c r="D214" s="93"/>
      <c r="E214" s="94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4"/>
      <c r="X214" s="43" t="s">
        <v>65</v>
      </c>
      <c r="Y214" s="12">
        <v>4</v>
      </c>
      <c r="Z214" s="12">
        <v>45</v>
      </c>
      <c r="AA214" s="12">
        <v>33</v>
      </c>
      <c r="AB214" s="12">
        <v>304</v>
      </c>
      <c r="AC214" s="12"/>
      <c r="AD214" s="12"/>
      <c r="AE214" s="12"/>
      <c r="AF214" s="12"/>
      <c r="AG214" s="12"/>
      <c r="AH214" s="12"/>
      <c r="AI214" s="12"/>
      <c r="AJ214" s="14"/>
      <c r="AK214" s="15"/>
      <c r="AL214" s="12"/>
      <c r="AM214" s="12"/>
      <c r="AN214" s="12"/>
      <c r="AO214" s="12"/>
      <c r="AP214" s="12"/>
      <c r="AQ214" s="12"/>
      <c r="AR214" s="16"/>
    </row>
    <row r="215" spans="1:44">
      <c r="A215" s="17"/>
      <c r="B215" s="18"/>
      <c r="C215" s="19"/>
      <c r="D215" s="57">
        <f>SUM(J215+P215+V215+AC215+AI215)</f>
        <v>265</v>
      </c>
      <c r="E215" s="57">
        <f>SUM(K215+Q215+W215+AD215+AJ215)</f>
        <v>3241</v>
      </c>
      <c r="F215" s="21"/>
      <c r="G215" s="20"/>
      <c r="H215" s="20"/>
      <c r="I215" s="20"/>
      <c r="J215" s="57">
        <f>SUM(F213+F214+H213+H214+J213+J214)</f>
        <v>66</v>
      </c>
      <c r="K215" s="58">
        <f>SUM(G213+G214+I213+I214+K213+K214)</f>
        <v>662</v>
      </c>
      <c r="L215" s="20"/>
      <c r="M215" s="20"/>
      <c r="N215" s="20"/>
      <c r="O215" s="20"/>
      <c r="P215" s="57">
        <f>SUM(L213+L214+N213+N214+P213+P214)</f>
        <v>0</v>
      </c>
      <c r="Q215" s="57">
        <f>SUM(M213+M214+O213+O214+Q213+Q214)</f>
        <v>0</v>
      </c>
      <c r="R215" s="21"/>
      <c r="S215" s="20"/>
      <c r="T215" s="20"/>
      <c r="U215" s="20"/>
      <c r="V215" s="57">
        <f>SUM(R213+R214+T213+T214+V213+V214)</f>
        <v>138</v>
      </c>
      <c r="W215" s="57">
        <f>SUM(S213+S214+U213+U214+W213+W214)</f>
        <v>2015</v>
      </c>
      <c r="X215" s="21"/>
      <c r="Y215" s="20"/>
      <c r="Z215" s="20"/>
      <c r="AA215" s="20"/>
      <c r="AB215" s="20"/>
      <c r="AC215" s="57">
        <f>SUM(Y213+Y214+AA213+AA214+AC213+AC214)</f>
        <v>57</v>
      </c>
      <c r="AD215" s="57">
        <f>SUM(Z213+Z214+AB213+AB214+AD213+AD214)</f>
        <v>527</v>
      </c>
      <c r="AE215" s="21"/>
      <c r="AF215" s="20"/>
      <c r="AG215" s="20"/>
      <c r="AH215" s="20"/>
      <c r="AI215" s="57">
        <f>SUM(AE213+AE214+AG213+AG214+AI213+AI214)</f>
        <v>4</v>
      </c>
      <c r="AJ215" s="57">
        <f>SUM(AF213+AF214+AH213+AH214+AJ213+AJ214)</f>
        <v>37</v>
      </c>
      <c r="AK215" s="15"/>
      <c r="AL215" s="12"/>
      <c r="AM215" s="12"/>
      <c r="AN215" s="12"/>
      <c r="AO215" s="12"/>
      <c r="AP215" s="12"/>
      <c r="AQ215" s="12"/>
      <c r="AR215" s="16"/>
    </row>
    <row r="216" spans="1:44">
      <c r="A216" s="24"/>
      <c r="B216" s="25"/>
      <c r="C216" s="26"/>
      <c r="D216" s="27"/>
      <c r="E216" s="27"/>
      <c r="F216" s="28"/>
      <c r="G216" s="29"/>
      <c r="H216" s="29"/>
      <c r="I216" s="29"/>
      <c r="J216" s="59"/>
      <c r="K216" s="60">
        <f>SUM(K215/E215)</f>
        <v>0.20425794507867942</v>
      </c>
      <c r="L216" s="30"/>
      <c r="M216" s="29"/>
      <c r="N216" s="29"/>
      <c r="O216" s="29"/>
      <c r="P216" s="59"/>
      <c r="Q216" s="62">
        <f>SUM(Q215/E215)</f>
        <v>0</v>
      </c>
      <c r="R216" s="28"/>
      <c r="S216" s="29"/>
      <c r="T216" s="29"/>
      <c r="U216" s="29"/>
      <c r="V216" s="59"/>
      <c r="W216" s="63">
        <f>SUM(W215/E215)</f>
        <v>0.62172169083616169</v>
      </c>
      <c r="X216" s="32"/>
      <c r="Y216" s="30"/>
      <c r="Z216" s="29"/>
      <c r="AA216" s="29"/>
      <c r="AB216" s="29"/>
      <c r="AC216" s="59"/>
      <c r="AD216" s="63">
        <f>SUM(AD215/E215)</f>
        <v>0.16260413452638076</v>
      </c>
      <c r="AE216" s="32"/>
      <c r="AF216" s="31"/>
      <c r="AG216" s="29"/>
      <c r="AH216" s="29"/>
      <c r="AI216" s="59"/>
      <c r="AJ216" s="63">
        <f>SUM(AJ215/E215)</f>
        <v>1.1416229558778156E-2</v>
      </c>
      <c r="AK216" s="15"/>
      <c r="AL216" s="12"/>
      <c r="AM216" s="12"/>
      <c r="AN216" s="12"/>
      <c r="AO216" s="12"/>
      <c r="AP216" s="12"/>
      <c r="AQ216" s="12"/>
      <c r="AR216" s="16"/>
    </row>
    <row r="217" spans="1:44">
      <c r="A217" s="84">
        <v>52</v>
      </c>
      <c r="B217" s="93" t="s">
        <v>85</v>
      </c>
      <c r="C217" s="95" t="s">
        <v>93</v>
      </c>
      <c r="D217" s="93" t="s">
        <v>12</v>
      </c>
      <c r="E217" s="11" t="s">
        <v>42</v>
      </c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>
        <v>21</v>
      </c>
      <c r="S217" s="12">
        <v>2774</v>
      </c>
      <c r="T217" s="12">
        <v>145</v>
      </c>
      <c r="U217" s="12">
        <v>4132</v>
      </c>
      <c r="V217" s="12">
        <v>5</v>
      </c>
      <c r="W217" s="14">
        <v>166</v>
      </c>
      <c r="X217" s="43" t="s">
        <v>65</v>
      </c>
      <c r="Y217" s="42"/>
      <c r="Z217" s="42"/>
      <c r="AA217" s="12">
        <v>1</v>
      </c>
      <c r="AB217" s="12">
        <v>17</v>
      </c>
      <c r="AC217" s="12"/>
      <c r="AD217" s="12"/>
      <c r="AE217" s="12"/>
      <c r="AF217" s="12"/>
      <c r="AG217" s="12"/>
      <c r="AH217" s="12"/>
      <c r="AI217" s="12"/>
      <c r="AJ217" s="14"/>
      <c r="AK217" s="15"/>
      <c r="AL217" s="12"/>
      <c r="AM217" s="12"/>
      <c r="AN217" s="12"/>
      <c r="AO217" s="12"/>
      <c r="AP217" s="12"/>
      <c r="AQ217" s="12"/>
      <c r="AR217" s="16"/>
    </row>
    <row r="218" spans="1:44">
      <c r="A218" s="84"/>
      <c r="B218" s="93"/>
      <c r="C218" s="95"/>
      <c r="D218" s="93"/>
      <c r="E218" s="94" t="s">
        <v>41</v>
      </c>
      <c r="F218" s="12"/>
      <c r="G218" s="12"/>
      <c r="H218" s="40">
        <v>35</v>
      </c>
      <c r="I218" s="42">
        <v>568</v>
      </c>
      <c r="J218" s="12"/>
      <c r="K218" s="12"/>
      <c r="L218" s="12"/>
      <c r="M218" s="12"/>
      <c r="N218" s="12"/>
      <c r="O218" s="12"/>
      <c r="P218" s="12"/>
      <c r="Q218" s="12"/>
      <c r="R218" s="42">
        <v>141</v>
      </c>
      <c r="S218" s="42">
        <v>2201</v>
      </c>
      <c r="T218" s="42">
        <v>1413</v>
      </c>
      <c r="U218" s="42">
        <v>16428</v>
      </c>
      <c r="V218" s="42">
        <v>51</v>
      </c>
      <c r="W218" s="66">
        <v>716</v>
      </c>
      <c r="X218" s="45" t="s">
        <v>50</v>
      </c>
      <c r="Y218" s="42">
        <v>2</v>
      </c>
      <c r="Z218" s="42">
        <v>23</v>
      </c>
      <c r="AA218" s="42">
        <v>6</v>
      </c>
      <c r="AB218" s="42">
        <v>82</v>
      </c>
      <c r="AC218" s="12"/>
      <c r="AD218" s="12"/>
      <c r="AE218" s="12"/>
      <c r="AF218" s="12"/>
      <c r="AG218" s="12">
        <v>1</v>
      </c>
      <c r="AH218" s="12">
        <v>17</v>
      </c>
      <c r="AI218" s="12"/>
      <c r="AJ218" s="14"/>
      <c r="AK218" s="15"/>
      <c r="AL218" s="12"/>
      <c r="AM218" s="12"/>
      <c r="AN218" s="12"/>
      <c r="AO218" s="12"/>
      <c r="AP218" s="12"/>
      <c r="AQ218" s="12"/>
      <c r="AR218" s="16"/>
    </row>
    <row r="219" spans="1:44">
      <c r="A219" s="84"/>
      <c r="B219" s="93"/>
      <c r="C219" s="95"/>
      <c r="D219" s="93"/>
      <c r="E219" s="94"/>
      <c r="F219" s="12"/>
      <c r="G219" s="12"/>
      <c r="H219" s="40"/>
      <c r="I219" s="42"/>
      <c r="J219" s="12"/>
      <c r="K219" s="12"/>
      <c r="L219" s="12"/>
      <c r="M219" s="12"/>
      <c r="N219" s="12"/>
      <c r="O219" s="12"/>
      <c r="P219" s="12"/>
      <c r="Q219" s="12"/>
      <c r="R219" s="42"/>
      <c r="S219" s="42"/>
      <c r="T219" s="42"/>
      <c r="U219" s="42"/>
      <c r="V219" s="42"/>
      <c r="W219" s="66"/>
      <c r="X219" s="43" t="s">
        <v>65</v>
      </c>
      <c r="Y219" s="42">
        <v>3</v>
      </c>
      <c r="Z219" s="42">
        <v>32</v>
      </c>
      <c r="AA219" s="42">
        <v>28</v>
      </c>
      <c r="AB219" s="42">
        <v>223</v>
      </c>
      <c r="AC219" s="12"/>
      <c r="AD219" s="12"/>
      <c r="AE219" s="12"/>
      <c r="AF219" s="12"/>
      <c r="AG219" s="12"/>
      <c r="AH219" s="12"/>
      <c r="AI219" s="12"/>
      <c r="AJ219" s="14"/>
      <c r="AK219" s="15"/>
      <c r="AL219" s="12"/>
      <c r="AM219" s="12"/>
      <c r="AN219" s="12"/>
      <c r="AO219" s="12"/>
      <c r="AP219" s="12"/>
      <c r="AQ219" s="12"/>
      <c r="AR219" s="16"/>
    </row>
    <row r="220" spans="1:44">
      <c r="A220" s="84"/>
      <c r="B220" s="93"/>
      <c r="C220" s="95"/>
      <c r="D220" s="93"/>
      <c r="E220" s="98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4"/>
      <c r="X220" s="45" t="s">
        <v>62</v>
      </c>
      <c r="Y220" s="42"/>
      <c r="Z220" s="42"/>
      <c r="AA220" s="42">
        <v>1</v>
      </c>
      <c r="AB220" s="42">
        <v>88</v>
      </c>
      <c r="AC220" s="12"/>
      <c r="AD220" s="12"/>
      <c r="AE220" s="40">
        <v>3</v>
      </c>
      <c r="AF220" s="40">
        <v>32</v>
      </c>
      <c r="AG220" s="40">
        <v>29</v>
      </c>
      <c r="AH220" s="40">
        <v>240</v>
      </c>
      <c r="AI220" s="12"/>
      <c r="AJ220" s="14"/>
      <c r="AK220" s="15" t="s">
        <v>44</v>
      </c>
      <c r="AL220" s="12"/>
      <c r="AM220" s="12"/>
      <c r="AN220" s="42">
        <v>16</v>
      </c>
      <c r="AO220" s="42">
        <v>153</v>
      </c>
      <c r="AP220" s="12"/>
      <c r="AQ220" s="12"/>
      <c r="AR220" s="16"/>
    </row>
    <row r="221" spans="1:44">
      <c r="A221" s="84"/>
      <c r="B221" s="93"/>
      <c r="C221" s="95"/>
      <c r="D221" s="93"/>
      <c r="E221" s="98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4"/>
      <c r="X221" s="45" t="s">
        <v>61</v>
      </c>
      <c r="Y221" s="42"/>
      <c r="Z221" s="42"/>
      <c r="AA221" s="42">
        <v>1</v>
      </c>
      <c r="AB221" s="42">
        <v>20</v>
      </c>
      <c r="AC221" s="12"/>
      <c r="AD221" s="12"/>
      <c r="AE221" s="12"/>
      <c r="AF221" s="12"/>
      <c r="AG221" s="12"/>
      <c r="AH221" s="12"/>
      <c r="AI221" s="12"/>
      <c r="AJ221" s="14"/>
      <c r="AK221" s="15" t="s">
        <v>45</v>
      </c>
      <c r="AL221" s="42">
        <v>2</v>
      </c>
      <c r="AM221" s="42">
        <v>24</v>
      </c>
      <c r="AN221" s="40">
        <v>46</v>
      </c>
      <c r="AO221" s="40">
        <v>665</v>
      </c>
      <c r="AP221" s="42">
        <v>3</v>
      </c>
      <c r="AQ221" s="42">
        <v>121</v>
      </c>
      <c r="AR221" s="16"/>
    </row>
    <row r="222" spans="1:44">
      <c r="A222" s="84"/>
      <c r="B222" s="93"/>
      <c r="C222" s="95"/>
      <c r="D222" s="93"/>
      <c r="E222" s="98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4"/>
      <c r="X222" s="45" t="s">
        <v>58</v>
      </c>
      <c r="Y222" s="42">
        <v>4</v>
      </c>
      <c r="Z222" s="42">
        <v>51</v>
      </c>
      <c r="AA222" s="42">
        <v>3</v>
      </c>
      <c r="AB222" s="42">
        <v>45</v>
      </c>
      <c r="AC222" s="12"/>
      <c r="AD222" s="12"/>
      <c r="AE222" s="12"/>
      <c r="AF222" s="12"/>
      <c r="AG222" s="12"/>
      <c r="AH222" s="12"/>
      <c r="AI222" s="12"/>
      <c r="AJ222" s="14"/>
      <c r="AK222" s="15"/>
      <c r="AL222" s="12"/>
      <c r="AM222" s="12"/>
      <c r="AN222" s="12"/>
      <c r="AO222" s="12"/>
      <c r="AP222" s="12"/>
      <c r="AQ222" s="12"/>
      <c r="AR222" s="16"/>
    </row>
    <row r="223" spans="1:44">
      <c r="A223" s="84"/>
      <c r="B223" s="93"/>
      <c r="C223" s="95"/>
      <c r="D223" s="93"/>
      <c r="E223" s="98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4"/>
      <c r="X223" s="45" t="s">
        <v>59</v>
      </c>
      <c r="Y223" s="42"/>
      <c r="Z223" s="42"/>
      <c r="AA223" s="42">
        <v>1</v>
      </c>
      <c r="AB223" s="42">
        <v>18</v>
      </c>
      <c r="AC223" s="12"/>
      <c r="AD223" s="12"/>
      <c r="AE223" s="12"/>
      <c r="AF223" s="12"/>
      <c r="AG223" s="12"/>
      <c r="AH223" s="12"/>
      <c r="AI223" s="12"/>
      <c r="AJ223" s="14"/>
      <c r="AK223" s="15"/>
      <c r="AL223" s="12"/>
      <c r="AM223" s="12"/>
      <c r="AN223" s="12"/>
      <c r="AO223" s="12"/>
      <c r="AP223" s="12"/>
      <c r="AQ223" s="12"/>
      <c r="AR223" s="16"/>
    </row>
    <row r="224" spans="1:44">
      <c r="A224" s="84"/>
      <c r="B224" s="93"/>
      <c r="C224" s="96"/>
      <c r="D224" s="93"/>
      <c r="E224" s="46" t="s">
        <v>63</v>
      </c>
      <c r="F224" s="12"/>
      <c r="G224" s="12"/>
      <c r="H224" s="12">
        <v>2</v>
      </c>
      <c r="I224" s="12">
        <v>29</v>
      </c>
      <c r="J224" s="12"/>
      <c r="K224" s="12"/>
      <c r="L224" s="12"/>
      <c r="M224" s="12"/>
      <c r="N224" s="12"/>
      <c r="O224" s="12"/>
      <c r="P224" s="12"/>
      <c r="Q224" s="12"/>
      <c r="R224" s="12">
        <v>2</v>
      </c>
      <c r="S224" s="12">
        <v>59</v>
      </c>
      <c r="T224" s="12">
        <v>5</v>
      </c>
      <c r="U224" s="12">
        <v>99</v>
      </c>
      <c r="V224" s="12"/>
      <c r="W224" s="14"/>
      <c r="X224" s="12" t="s">
        <v>50</v>
      </c>
      <c r="Y224" s="12">
        <v>1</v>
      </c>
      <c r="Z224" s="12">
        <v>22</v>
      </c>
      <c r="AA224" s="12"/>
      <c r="AB224" s="12"/>
      <c r="AC224" s="12"/>
      <c r="AD224" s="12"/>
      <c r="AE224" s="12"/>
      <c r="AF224" s="12"/>
      <c r="AG224" s="12">
        <v>3</v>
      </c>
      <c r="AH224" s="12">
        <v>35</v>
      </c>
      <c r="AI224" s="12"/>
      <c r="AJ224" s="14"/>
      <c r="AK224" s="15"/>
      <c r="AL224" s="12"/>
      <c r="AM224" s="12"/>
      <c r="AN224" s="12"/>
      <c r="AO224" s="12"/>
      <c r="AP224" s="12"/>
      <c r="AQ224" s="12"/>
      <c r="AR224" s="16"/>
    </row>
    <row r="225" spans="1:44">
      <c r="A225" s="84"/>
      <c r="B225" s="93"/>
      <c r="C225" s="96"/>
      <c r="D225" s="93"/>
      <c r="E225" s="99" t="s">
        <v>64</v>
      </c>
      <c r="F225" s="12"/>
      <c r="G225" s="12"/>
      <c r="H225" s="12">
        <v>3</v>
      </c>
      <c r="I225" s="12">
        <v>53</v>
      </c>
      <c r="J225" s="12"/>
      <c r="K225" s="12"/>
      <c r="L225" s="12"/>
      <c r="M225" s="12"/>
      <c r="N225" s="12"/>
      <c r="O225" s="12"/>
      <c r="P225" s="12"/>
      <c r="Q225" s="12"/>
      <c r="R225" s="12">
        <v>7</v>
      </c>
      <c r="S225" s="12">
        <v>69</v>
      </c>
      <c r="T225" s="12">
        <v>89</v>
      </c>
      <c r="U225" s="12">
        <v>1237</v>
      </c>
      <c r="V225" s="12">
        <v>1</v>
      </c>
      <c r="W225" s="14">
        <v>25</v>
      </c>
      <c r="X225" s="12" t="s">
        <v>50</v>
      </c>
      <c r="Y225" s="12"/>
      <c r="Z225" s="12"/>
      <c r="AA225" s="12">
        <v>2</v>
      </c>
      <c r="AB225" s="12">
        <v>56</v>
      </c>
      <c r="AC225" s="12"/>
      <c r="AD225" s="12"/>
      <c r="AE225" s="12"/>
      <c r="AF225" s="12"/>
      <c r="AG225" s="12">
        <v>21</v>
      </c>
      <c r="AH225" s="12">
        <v>259</v>
      </c>
      <c r="AI225" s="12"/>
      <c r="AJ225" s="14"/>
      <c r="AK225" s="15" t="s">
        <v>44</v>
      </c>
      <c r="AL225" s="12"/>
      <c r="AM225" s="12"/>
      <c r="AN225" s="12">
        <v>7</v>
      </c>
      <c r="AO225" s="12">
        <v>108</v>
      </c>
      <c r="AP225" s="12"/>
      <c r="AQ225" s="12"/>
      <c r="AR225" s="16"/>
    </row>
    <row r="226" spans="1:44">
      <c r="A226" s="84"/>
      <c r="B226" s="93"/>
      <c r="C226" s="96"/>
      <c r="D226" s="93"/>
      <c r="E226" s="99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4"/>
      <c r="X226" s="12" t="s">
        <v>62</v>
      </c>
      <c r="Y226" s="12"/>
      <c r="Z226" s="12"/>
      <c r="AA226" s="12">
        <v>3</v>
      </c>
      <c r="AB226" s="12">
        <v>156</v>
      </c>
      <c r="AC226" s="12"/>
      <c r="AD226" s="12"/>
      <c r="AE226" s="12"/>
      <c r="AF226" s="12"/>
      <c r="AG226" s="12"/>
      <c r="AH226" s="12"/>
      <c r="AI226" s="12"/>
      <c r="AJ226" s="14"/>
      <c r="AK226" s="15"/>
      <c r="AL226" s="12"/>
      <c r="AM226" s="12"/>
      <c r="AN226" s="12"/>
      <c r="AO226" s="12"/>
      <c r="AP226" s="12"/>
      <c r="AQ226" s="12"/>
      <c r="AR226" s="16"/>
    </row>
    <row r="227" spans="1:44">
      <c r="A227" s="84"/>
      <c r="B227" s="93"/>
      <c r="C227" s="96"/>
      <c r="D227" s="93"/>
      <c r="E227" s="99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4"/>
      <c r="X227" s="12" t="s">
        <v>52</v>
      </c>
      <c r="Y227" s="12">
        <v>1</v>
      </c>
      <c r="Z227" s="12">
        <v>62</v>
      </c>
      <c r="AA227" s="12"/>
      <c r="AB227" s="12"/>
      <c r="AC227" s="12"/>
      <c r="AD227" s="12"/>
      <c r="AE227" s="12"/>
      <c r="AF227" s="12"/>
      <c r="AG227" s="12"/>
      <c r="AH227" s="12"/>
      <c r="AI227" s="12"/>
      <c r="AJ227" s="14"/>
      <c r="AK227" s="15"/>
      <c r="AL227" s="12"/>
      <c r="AM227" s="12"/>
      <c r="AN227" s="12"/>
      <c r="AO227" s="12"/>
      <c r="AP227" s="12"/>
      <c r="AQ227" s="12"/>
      <c r="AR227" s="16"/>
    </row>
    <row r="228" spans="1:44">
      <c r="A228" s="84"/>
      <c r="B228" s="93"/>
      <c r="C228" s="96"/>
      <c r="D228" s="93"/>
      <c r="E228" s="99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4"/>
      <c r="X228" s="12" t="s">
        <v>58</v>
      </c>
      <c r="Y228" s="12">
        <v>1</v>
      </c>
      <c r="Z228" s="12">
        <v>12</v>
      </c>
      <c r="AA228" s="12"/>
      <c r="AB228" s="12"/>
      <c r="AC228" s="12">
        <v>1</v>
      </c>
      <c r="AD228" s="12">
        <v>4</v>
      </c>
      <c r="AE228" s="12"/>
      <c r="AF228" s="12"/>
      <c r="AG228" s="12"/>
      <c r="AH228" s="12"/>
      <c r="AI228" s="12"/>
      <c r="AJ228" s="14"/>
      <c r="AK228" s="15"/>
      <c r="AL228" s="12"/>
      <c r="AM228" s="12"/>
      <c r="AN228" s="12"/>
      <c r="AO228" s="12"/>
      <c r="AP228" s="12"/>
      <c r="AQ228" s="12"/>
      <c r="AR228" s="16"/>
    </row>
    <row r="229" spans="1:44">
      <c r="A229" s="17"/>
      <c r="B229" s="18"/>
      <c r="C229" s="19"/>
      <c r="D229" s="57">
        <f>SUM(J229+P229+V229+AC229+AI229)</f>
        <v>2033</v>
      </c>
      <c r="E229" s="57">
        <f>SUM(K229+Q229+W229+AD229+AJ229)</f>
        <v>30018</v>
      </c>
      <c r="F229" s="21"/>
      <c r="G229" s="20"/>
      <c r="H229" s="20"/>
      <c r="I229" s="20"/>
      <c r="J229" s="57">
        <f>SUM(F217+F218+F220+FF221+F222+F223+F224+F225+F226+F227+F228+H217+H218+H219+H220+H221+H222+H223+H224+H225+H226+H227+H228+J217+J218+J219+J220+J221+J222+J223+J224+J225+J226+J227+J228)</f>
        <v>40</v>
      </c>
      <c r="K229" s="58">
        <f>SUM(G217+G218+G220+FG221+G222+G223+G224+G225+G226+G227+G228+I217+I218+I219+I220+I221+I222+I223+I224+I225+I226+I227+I228+K217+K218+K219+K220+K221+K222+K223+K224+K225+K226+K227+K228)</f>
        <v>650</v>
      </c>
      <c r="L229" s="20"/>
      <c r="M229" s="20"/>
      <c r="N229" s="20"/>
      <c r="O229" s="20"/>
      <c r="P229" s="57">
        <f>SUM(L217+L218+L220+FL221+L222+L223+L224+L225+L226+L227+L228+N217+N218+N219+N220+N221+N222+N223+N224+N225+N226+N227+N228+P217+P218+P219+P220+P221+P222+P223+P224+P225+P226+P227+P228)</f>
        <v>0</v>
      </c>
      <c r="Q229" s="57">
        <f>SUM(M217+M218+M220+FM221+M222+M223+M224+M225+M226+M227+M228+O217+O218+O219+O220+O221+O222+O223+O224+O225+O226+O227+O228+Q217+Q218+Q219+Q220+Q221+Q222+Q223+Q224+Q225+Q226+Q227+Q228)</f>
        <v>0</v>
      </c>
      <c r="R229" s="21"/>
      <c r="S229" s="20"/>
      <c r="T229" s="20"/>
      <c r="U229" s="20"/>
      <c r="V229" s="57">
        <f>SUM(R217+R218+R220+FR221+R222+R223+R224+R225+R226+R227+R228+T217+T218+T219+T220+T221+T222+T223+T224+T225+T226+T227+T228+V217+V218+V219+V220+V221+V222+V223+V224+V225+V226+V227+V228)</f>
        <v>1880</v>
      </c>
      <c r="W229" s="57">
        <f>SUM(S217+S218+S220+FS221+S222+S223+S224+S225+S226+S227+S228+U217+U218+U219+U220+U221+U222+U223+U224+U225+U226+U227+U228+W217+W218+W219+W220+W221+W222+W223+W224+W225+W226+W227+W228)</f>
        <v>27906</v>
      </c>
      <c r="X229" s="21"/>
      <c r="Y229" s="20"/>
      <c r="Z229" s="20"/>
      <c r="AA229" s="20"/>
      <c r="AB229" s="20"/>
      <c r="AC229" s="57">
        <f>SUM(Y217+Y218+Y220+FY221+Y222+Y223+Y224+Y225+Y226+Y227+Y228+AA217+AA218+AA219+AA220+AA221+AA222+AA223+AA224+AA225+AA226+AA227+AA228+AC217+AC218+AC219+AC220+AC221+AC222+AC223+AC224+AC225+AC226+AC227+AC228)</f>
        <v>56</v>
      </c>
      <c r="AD229" s="57">
        <f>SUM(Z217+Z218+Z220+FZ221+Z222+Z223+Z224+Z225+Z226+Z227+Z228+AB217+AB218+AB219+AB220+AB221+AB222+AB223+AB224+AB225+AB226+AB227+AB228+AD217+AD218+AD219+AD220+AD221+AD222+AD223+AD224+AD225+AD226+AD227+AD228)</f>
        <v>879</v>
      </c>
      <c r="AE229" s="21"/>
      <c r="AF229" s="20"/>
      <c r="AG229" s="20"/>
      <c r="AH229" s="20"/>
      <c r="AI229" s="57">
        <f>SUM(AE217+AE218+AE220+GE221+AE222+AE223+AE224+AE225+AE226+AE227+AE228+AG217+AG218+AG219+AG220+AG221+AG222+AG223+AG224+AG225+AG226+AG227+AG228+AI217+AI218+AI219+AI220+AI221+AI222+AI223+AI224+AI225+AI226+AI227+AI228)</f>
        <v>57</v>
      </c>
      <c r="AJ229" s="57">
        <f>SUM(AF217+AF218+AF220+GF221+AF222+AF223+AF224+AF225+AF226+AF227+AF228+AH217+AH218+AH219+AH220+AH221+AH222+AH223+AH224+AH225+AH226+AH227+AH228+AJ217+AJ218+AJ219+AJ220+AJ221+AJ222+AJ223+AJ224+AJ225+AJ226+AJ227+AJ228)</f>
        <v>583</v>
      </c>
      <c r="AK229" s="15"/>
      <c r="AL229" s="12"/>
      <c r="AM229" s="12"/>
      <c r="AN229" s="12"/>
      <c r="AO229" s="12"/>
      <c r="AP229" s="12"/>
      <c r="AQ229" s="12"/>
      <c r="AR229" s="16"/>
    </row>
    <row r="230" spans="1:44">
      <c r="A230" s="24"/>
      <c r="B230" s="25"/>
      <c r="C230" s="26"/>
      <c r="D230" s="27"/>
      <c r="E230" s="27"/>
      <c r="F230" s="28"/>
      <c r="G230" s="29"/>
      <c r="H230" s="29"/>
      <c r="I230" s="29"/>
      <c r="J230" s="59"/>
      <c r="K230" s="60">
        <f>SUM(K229/E229)</f>
        <v>2.1653674461989472E-2</v>
      </c>
      <c r="L230" s="30"/>
      <c r="M230" s="29"/>
      <c r="N230" s="29"/>
      <c r="O230" s="29"/>
      <c r="P230" s="59"/>
      <c r="Q230" s="61">
        <f>SUM(Q229/E229)</f>
        <v>0</v>
      </c>
      <c r="R230" s="28"/>
      <c r="S230" s="29"/>
      <c r="T230" s="29"/>
      <c r="U230" s="29"/>
      <c r="V230" s="59"/>
      <c r="W230" s="63">
        <f>SUM(W229/E229)</f>
        <v>0.92964221467119723</v>
      </c>
      <c r="X230" s="32"/>
      <c r="Y230" s="30"/>
      <c r="Z230" s="29"/>
      <c r="AA230" s="29"/>
      <c r="AB230" s="29"/>
      <c r="AC230" s="59"/>
      <c r="AD230" s="60">
        <f>SUM(AD229/E229)</f>
        <v>2.9282430541674995E-2</v>
      </c>
      <c r="AE230" s="32"/>
      <c r="AF230" s="31"/>
      <c r="AG230" s="29"/>
      <c r="AH230" s="29"/>
      <c r="AI230" s="59"/>
      <c r="AJ230" s="60">
        <f>SUM(AJ229/E229)</f>
        <v>1.942168032513825E-2</v>
      </c>
      <c r="AK230" s="15"/>
      <c r="AL230" s="12"/>
      <c r="AM230" s="12"/>
      <c r="AN230" s="12"/>
      <c r="AO230" s="12"/>
      <c r="AP230" s="12"/>
      <c r="AQ230" s="12"/>
      <c r="AR230" s="16"/>
    </row>
    <row r="231" spans="1:44">
      <c r="A231" s="84">
        <v>53</v>
      </c>
      <c r="B231" s="93" t="s">
        <v>91</v>
      </c>
      <c r="C231" s="93">
        <v>105</v>
      </c>
      <c r="D231" s="93" t="s">
        <v>12</v>
      </c>
      <c r="E231" s="11" t="s">
        <v>42</v>
      </c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>
        <v>14</v>
      </c>
      <c r="S231" s="12">
        <v>419</v>
      </c>
      <c r="T231" s="12">
        <v>219</v>
      </c>
      <c r="U231" s="12">
        <v>2513</v>
      </c>
      <c r="V231" s="12">
        <v>1</v>
      </c>
      <c r="W231" s="14">
        <v>36</v>
      </c>
      <c r="X231" s="43" t="s">
        <v>65</v>
      </c>
      <c r="Y231" s="12"/>
      <c r="Z231" s="12"/>
      <c r="AA231" s="42">
        <v>3</v>
      </c>
      <c r="AB231" s="12">
        <v>16</v>
      </c>
      <c r="AC231" s="12"/>
      <c r="AD231" s="12"/>
      <c r="AE231" s="12"/>
      <c r="AF231" s="12"/>
      <c r="AG231" s="12"/>
      <c r="AH231" s="12"/>
      <c r="AI231" s="12"/>
      <c r="AJ231" s="14"/>
      <c r="AK231" s="15"/>
      <c r="AL231" s="12"/>
      <c r="AM231" s="12"/>
      <c r="AN231" s="12"/>
      <c r="AO231" s="12"/>
      <c r="AP231" s="12"/>
      <c r="AQ231" s="12"/>
      <c r="AR231" s="16"/>
    </row>
    <row r="232" spans="1:44">
      <c r="A232" s="84"/>
      <c r="B232" s="93"/>
      <c r="C232" s="93"/>
      <c r="D232" s="93"/>
      <c r="E232" s="94" t="s">
        <v>41</v>
      </c>
      <c r="F232" s="12"/>
      <c r="G232" s="12"/>
      <c r="H232" s="12">
        <v>6</v>
      </c>
      <c r="I232" s="12">
        <v>52</v>
      </c>
      <c r="J232" s="12"/>
      <c r="K232" s="12"/>
      <c r="L232" s="12"/>
      <c r="M232" s="12"/>
      <c r="N232" s="12"/>
      <c r="O232" s="12"/>
      <c r="P232" s="12"/>
      <c r="Q232" s="12"/>
      <c r="R232" s="12">
        <v>11</v>
      </c>
      <c r="S232" s="12">
        <v>132</v>
      </c>
      <c r="T232" s="12">
        <v>288</v>
      </c>
      <c r="U232" s="12">
        <v>3104</v>
      </c>
      <c r="V232" s="12">
        <v>5</v>
      </c>
      <c r="W232" s="14">
        <v>34</v>
      </c>
      <c r="X232" s="12" t="s">
        <v>55</v>
      </c>
      <c r="Y232" s="12"/>
      <c r="Z232" s="12"/>
      <c r="AA232" s="12">
        <v>1</v>
      </c>
      <c r="AB232" s="12">
        <v>4</v>
      </c>
      <c r="AC232" s="12"/>
      <c r="AD232" s="12"/>
      <c r="AE232" s="12"/>
      <c r="AF232" s="12"/>
      <c r="AG232" s="12"/>
      <c r="AH232" s="12"/>
      <c r="AI232" s="12"/>
      <c r="AJ232" s="14"/>
      <c r="AK232" s="15"/>
      <c r="AL232" s="12"/>
      <c r="AM232" s="12"/>
      <c r="AN232" s="12"/>
      <c r="AO232" s="12"/>
      <c r="AP232" s="12"/>
      <c r="AQ232" s="12"/>
      <c r="AR232" s="16"/>
    </row>
    <row r="233" spans="1:44">
      <c r="A233" s="84"/>
      <c r="B233" s="93"/>
      <c r="C233" s="93"/>
      <c r="D233" s="93"/>
      <c r="E233" s="97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4"/>
      <c r="X233" s="43" t="s">
        <v>65</v>
      </c>
      <c r="Y233" s="12">
        <v>4</v>
      </c>
      <c r="Z233" s="12">
        <v>28</v>
      </c>
      <c r="AA233" s="12">
        <v>2</v>
      </c>
      <c r="AB233" s="12">
        <v>25</v>
      </c>
      <c r="AC233" s="12"/>
      <c r="AD233" s="12"/>
      <c r="AE233" s="12"/>
      <c r="AF233" s="12"/>
      <c r="AG233" s="12"/>
      <c r="AH233" s="12"/>
      <c r="AI233" s="12"/>
      <c r="AJ233" s="14"/>
      <c r="AK233" s="15"/>
      <c r="AL233" s="12"/>
      <c r="AM233" s="12"/>
      <c r="AN233" s="12"/>
      <c r="AO233" s="12"/>
      <c r="AP233" s="12"/>
      <c r="AQ233" s="12"/>
      <c r="AR233" s="16"/>
    </row>
    <row r="234" spans="1:44">
      <c r="A234" s="17"/>
      <c r="B234" s="18"/>
      <c r="C234" s="19"/>
      <c r="D234" s="57">
        <f>SUM(J234+P234+V234+AC234+AI234)</f>
        <v>554</v>
      </c>
      <c r="E234" s="57">
        <f>SUM(K234+Q234+W234+AD234+AJ234)</f>
        <v>6363</v>
      </c>
      <c r="F234" s="21"/>
      <c r="G234" s="20"/>
      <c r="H234" s="20"/>
      <c r="I234" s="20"/>
      <c r="J234" s="57">
        <f>SUM(F231+F232+F233+H231+H232+H233+J231+J232+J233)</f>
        <v>6</v>
      </c>
      <c r="K234" s="57">
        <f>SUM(G231+G232+G233+I231+I232+I233+K231+K232+K233)</f>
        <v>52</v>
      </c>
      <c r="L234" s="20"/>
      <c r="M234" s="20"/>
      <c r="N234" s="20"/>
      <c r="O234" s="20"/>
      <c r="P234" s="57">
        <f>SUM(L231+L232+L233+N231+N232+N233+P231+P232+P233)</f>
        <v>0</v>
      </c>
      <c r="Q234" s="57">
        <f>SUM(M231+M232+M233+O231+O232+O233+Q231+Q232+Q233)</f>
        <v>0</v>
      </c>
      <c r="R234" s="21"/>
      <c r="S234" s="20"/>
      <c r="T234" s="20"/>
      <c r="U234" s="20"/>
      <c r="V234" s="57">
        <f>SUM(R231+R232+R233+T231+T232+T233+V231+V232+V233)</f>
        <v>538</v>
      </c>
      <c r="W234" s="57">
        <f>SUM(S231+S232+S233+U231+U232+U233+W231+W232+W233)</f>
        <v>6238</v>
      </c>
      <c r="X234" s="21"/>
      <c r="Y234" s="20"/>
      <c r="Z234" s="20"/>
      <c r="AA234" s="20"/>
      <c r="AB234" s="20"/>
      <c r="AC234" s="57">
        <f>SUM(Y231+Y232+Y233+AA231+AA232+AA233+AC231+AC232+AC233)</f>
        <v>10</v>
      </c>
      <c r="AD234" s="57">
        <f>SUM(Z231+Z232+Z233+AB231+AB232+AB233+AD231+AD232+AD233)</f>
        <v>73</v>
      </c>
      <c r="AE234" s="21"/>
      <c r="AF234" s="20"/>
      <c r="AG234" s="20"/>
      <c r="AH234" s="20"/>
      <c r="AI234" s="57">
        <f>SUM(AE231+AE232+AE233+AG231+AG232+AG233+AI231+AI232+AI233)</f>
        <v>0</v>
      </c>
      <c r="AJ234" s="57">
        <f>SUM(AF231+AF232+AF233+AH231+AH232+AH233+AJ231+AJ232+AJ233)</f>
        <v>0</v>
      </c>
      <c r="AK234" s="15"/>
      <c r="AL234" s="12"/>
      <c r="AM234" s="12"/>
      <c r="AN234" s="12"/>
      <c r="AO234" s="12"/>
      <c r="AP234" s="12"/>
      <c r="AQ234" s="12"/>
      <c r="AR234" s="16"/>
    </row>
    <row r="235" spans="1:44">
      <c r="A235" s="24"/>
      <c r="B235" s="25"/>
      <c r="C235" s="26"/>
      <c r="D235" s="27"/>
      <c r="E235" s="27"/>
      <c r="F235" s="28"/>
      <c r="G235" s="29"/>
      <c r="H235" s="29"/>
      <c r="I235" s="29"/>
      <c r="J235" s="59"/>
      <c r="K235" s="60">
        <f>SUM(K234/E234)</f>
        <v>8.1722457960081724E-3</v>
      </c>
      <c r="L235" s="30"/>
      <c r="M235" s="29"/>
      <c r="N235" s="29"/>
      <c r="O235" s="29"/>
      <c r="P235" s="59"/>
      <c r="Q235" s="61">
        <f>SUM(Q234/E234)</f>
        <v>0</v>
      </c>
      <c r="R235" s="28"/>
      <c r="S235" s="29"/>
      <c r="T235" s="29"/>
      <c r="U235" s="29"/>
      <c r="V235" s="59"/>
      <c r="W235" s="63">
        <f>SUM(W234/E234)</f>
        <v>0.98035517837498032</v>
      </c>
      <c r="X235" s="32"/>
      <c r="Y235" s="30"/>
      <c r="Z235" s="29"/>
      <c r="AA235" s="29"/>
      <c r="AB235" s="29"/>
      <c r="AC235" s="59"/>
      <c r="AD235" s="60">
        <f>SUM(AD234/E234)</f>
        <v>1.1472575829011473E-2</v>
      </c>
      <c r="AE235" s="32"/>
      <c r="AF235" s="31"/>
      <c r="AG235" s="29"/>
      <c r="AH235" s="29"/>
      <c r="AI235" s="59"/>
      <c r="AJ235" s="60">
        <f>SUM(AJ234/K234)</f>
        <v>0</v>
      </c>
      <c r="AK235" s="15"/>
      <c r="AL235" s="12"/>
      <c r="AM235" s="12"/>
      <c r="AN235" s="12"/>
      <c r="AO235" s="12"/>
      <c r="AP235" s="12"/>
      <c r="AQ235" s="12"/>
      <c r="AR235" s="16"/>
    </row>
    <row r="236" spans="1:44">
      <c r="A236" s="35">
        <v>54</v>
      </c>
      <c r="B236" s="40" t="s">
        <v>91</v>
      </c>
      <c r="C236" s="40">
        <v>83</v>
      </c>
      <c r="D236" s="40" t="s">
        <v>68</v>
      </c>
      <c r="E236" s="11" t="s">
        <v>77</v>
      </c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4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4"/>
      <c r="AK236" s="15"/>
      <c r="AL236" s="12"/>
      <c r="AM236" s="12"/>
      <c r="AN236" s="12"/>
      <c r="AO236" s="12"/>
      <c r="AP236" s="12"/>
      <c r="AQ236" s="12"/>
      <c r="AR236" s="38" t="s">
        <v>43</v>
      </c>
    </row>
    <row r="237" spans="1:44">
      <c r="A237" s="84">
        <v>55</v>
      </c>
      <c r="B237" s="93" t="s">
        <v>91</v>
      </c>
      <c r="C237" s="93">
        <v>111</v>
      </c>
      <c r="D237" s="93" t="s">
        <v>12</v>
      </c>
      <c r="E237" s="94" t="s">
        <v>41</v>
      </c>
      <c r="F237" s="12"/>
      <c r="G237" s="12"/>
      <c r="H237" s="12">
        <v>10</v>
      </c>
      <c r="I237" s="12">
        <v>190</v>
      </c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>
        <v>4</v>
      </c>
      <c r="U237" s="12">
        <v>29</v>
      </c>
      <c r="V237" s="12"/>
      <c r="W237" s="14"/>
      <c r="X237" s="12" t="s">
        <v>55</v>
      </c>
      <c r="Y237" s="12">
        <v>1</v>
      </c>
      <c r="Z237" s="12">
        <v>12</v>
      </c>
      <c r="AA237" s="12"/>
      <c r="AB237" s="12"/>
      <c r="AC237" s="12"/>
      <c r="AD237" s="12"/>
      <c r="AE237" s="12"/>
      <c r="AF237" s="12"/>
      <c r="AG237" s="12"/>
      <c r="AH237" s="12"/>
      <c r="AI237" s="12"/>
      <c r="AJ237" s="14"/>
      <c r="AK237" s="15"/>
      <c r="AL237" s="12"/>
      <c r="AM237" s="12"/>
      <c r="AN237" s="12"/>
      <c r="AO237" s="12"/>
      <c r="AP237" s="12"/>
      <c r="AQ237" s="12"/>
      <c r="AR237" s="16"/>
    </row>
    <row r="238" spans="1:44">
      <c r="A238" s="84"/>
      <c r="B238" s="93"/>
      <c r="C238" s="93"/>
      <c r="D238" s="93"/>
      <c r="E238" s="97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4"/>
      <c r="X238" s="43" t="s">
        <v>65</v>
      </c>
      <c r="Y238" s="12"/>
      <c r="Z238" s="12"/>
      <c r="AA238" s="12">
        <v>2</v>
      </c>
      <c r="AB238" s="12">
        <v>27</v>
      </c>
      <c r="AC238" s="12"/>
      <c r="AD238" s="12"/>
      <c r="AE238" s="12"/>
      <c r="AF238" s="12"/>
      <c r="AG238" s="12"/>
      <c r="AH238" s="12"/>
      <c r="AI238" s="12"/>
      <c r="AJ238" s="14"/>
      <c r="AK238" s="15"/>
      <c r="AL238" s="12"/>
      <c r="AM238" s="12"/>
      <c r="AN238" s="12"/>
      <c r="AO238" s="12"/>
      <c r="AP238" s="12"/>
      <c r="AQ238" s="12"/>
      <c r="AR238" s="16"/>
    </row>
    <row r="239" spans="1:44">
      <c r="A239" s="17"/>
      <c r="B239" s="18"/>
      <c r="C239" s="19"/>
      <c r="D239" s="57">
        <f>SUM(J239+P239+V239+AC239+AI239)</f>
        <v>17</v>
      </c>
      <c r="E239" s="57">
        <f>SUM(K239+Q239+W239+AD239+AJ239)</f>
        <v>258</v>
      </c>
      <c r="F239" s="21"/>
      <c r="G239" s="20"/>
      <c r="H239" s="20"/>
      <c r="I239" s="20"/>
      <c r="J239" s="57">
        <f>SUM(F237+F238+H237+H238+J237+J238)</f>
        <v>10</v>
      </c>
      <c r="K239" s="58">
        <f>SUM(G237+G238+I237+I238+K237+K238)</f>
        <v>190</v>
      </c>
      <c r="L239" s="20"/>
      <c r="M239" s="20"/>
      <c r="N239" s="20"/>
      <c r="O239" s="20"/>
      <c r="P239" s="57">
        <f>SUM(L237+L238+N237+N238+P237+P238)</f>
        <v>0</v>
      </c>
      <c r="Q239" s="57">
        <f>SUM(M237+M238+O237+O238+Q237+Q238)</f>
        <v>0</v>
      </c>
      <c r="R239" s="21"/>
      <c r="S239" s="20"/>
      <c r="T239" s="20"/>
      <c r="U239" s="20"/>
      <c r="V239" s="57">
        <f>SUM(R237+R238+T237+T238+V237+V238)</f>
        <v>4</v>
      </c>
      <c r="W239" s="57">
        <f>SUM(S237+S238+U237+U238+W237+W238)</f>
        <v>29</v>
      </c>
      <c r="X239" s="21"/>
      <c r="Y239" s="20"/>
      <c r="Z239" s="20"/>
      <c r="AA239" s="20"/>
      <c r="AB239" s="20"/>
      <c r="AC239" s="57">
        <f>SUM(Y237+Y238+AA237+AA238+AC237+AC238)</f>
        <v>3</v>
      </c>
      <c r="AD239" s="57">
        <f>SUM(Z237+Z238+AB237+AB238+AD237+AD238)</f>
        <v>39</v>
      </c>
      <c r="AE239" s="21"/>
      <c r="AF239" s="20"/>
      <c r="AG239" s="20"/>
      <c r="AH239" s="20"/>
      <c r="AI239" s="57">
        <f>SUM(AE237+AE238+AG237+AG238+AI237+AI238)</f>
        <v>0</v>
      </c>
      <c r="AJ239" s="57">
        <f>SUM(AF237+AF238+AH237+AH238+AJ237+AJ238)</f>
        <v>0</v>
      </c>
      <c r="AK239" s="15"/>
      <c r="AL239" s="12"/>
      <c r="AM239" s="12"/>
      <c r="AN239" s="12"/>
      <c r="AO239" s="12"/>
      <c r="AP239" s="12"/>
      <c r="AQ239" s="12"/>
      <c r="AR239" s="16"/>
    </row>
    <row r="240" spans="1:44">
      <c r="A240" s="24"/>
      <c r="B240" s="25"/>
      <c r="C240" s="26"/>
      <c r="D240" s="27"/>
      <c r="E240" s="27"/>
      <c r="F240" s="28"/>
      <c r="G240" s="29"/>
      <c r="H240" s="29"/>
      <c r="I240" s="29"/>
      <c r="J240" s="59"/>
      <c r="K240" s="60">
        <f>SUM(K239/E239)</f>
        <v>0.73643410852713176</v>
      </c>
      <c r="L240" s="30"/>
      <c r="M240" s="29"/>
      <c r="N240" s="29"/>
      <c r="O240" s="29"/>
      <c r="P240" s="59"/>
      <c r="Q240" s="62">
        <f>SUM(Q239/E239)</f>
        <v>0</v>
      </c>
      <c r="R240" s="28"/>
      <c r="S240" s="29"/>
      <c r="T240" s="29"/>
      <c r="U240" s="29"/>
      <c r="V240" s="59"/>
      <c r="W240" s="63">
        <f>SUM(W239/E239)</f>
        <v>0.1124031007751938</v>
      </c>
      <c r="X240" s="32"/>
      <c r="Y240" s="30"/>
      <c r="Z240" s="29"/>
      <c r="AA240" s="29"/>
      <c r="AB240" s="29"/>
      <c r="AC240" s="59"/>
      <c r="AD240" s="63">
        <f>SUM(AD239/E239)</f>
        <v>0.15116279069767441</v>
      </c>
      <c r="AE240" s="32"/>
      <c r="AF240" s="31"/>
      <c r="AG240" s="29"/>
      <c r="AH240" s="29"/>
      <c r="AI240" s="59"/>
      <c r="AJ240" s="62">
        <f>SUM(AJ239/E239)</f>
        <v>0</v>
      </c>
      <c r="AK240" s="15"/>
      <c r="AL240" s="12"/>
      <c r="AM240" s="12"/>
      <c r="AN240" s="12"/>
      <c r="AO240" s="12"/>
      <c r="AP240" s="12"/>
      <c r="AQ240" s="12"/>
      <c r="AR240" s="16"/>
    </row>
    <row r="241" spans="1:44">
      <c r="A241" s="84">
        <v>56</v>
      </c>
      <c r="B241" s="93" t="s">
        <v>91</v>
      </c>
      <c r="C241" s="93">
        <v>124</v>
      </c>
      <c r="D241" s="93" t="s">
        <v>12</v>
      </c>
      <c r="E241" s="94" t="s">
        <v>41</v>
      </c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4"/>
      <c r="X241" s="12" t="s">
        <v>55</v>
      </c>
      <c r="Y241" s="12">
        <v>1</v>
      </c>
      <c r="Z241" s="12">
        <v>43</v>
      </c>
      <c r="AA241" s="12"/>
      <c r="AB241" s="12"/>
      <c r="AC241" s="12"/>
      <c r="AD241" s="12"/>
      <c r="AE241" s="12"/>
      <c r="AF241" s="12"/>
      <c r="AG241" s="12"/>
      <c r="AH241" s="12"/>
      <c r="AI241" s="12"/>
      <c r="AJ241" s="14"/>
      <c r="AK241" s="15"/>
      <c r="AL241" s="12"/>
      <c r="AM241" s="12"/>
      <c r="AN241" s="12"/>
      <c r="AO241" s="12"/>
      <c r="AP241" s="12"/>
      <c r="AQ241" s="12"/>
      <c r="AR241" s="16"/>
    </row>
    <row r="242" spans="1:44">
      <c r="A242" s="84"/>
      <c r="B242" s="93"/>
      <c r="C242" s="93"/>
      <c r="D242" s="93"/>
      <c r="E242" s="97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4"/>
      <c r="X242" s="43" t="s">
        <v>65</v>
      </c>
      <c r="Y242" s="12"/>
      <c r="Z242" s="12"/>
      <c r="AA242" s="12">
        <v>1</v>
      </c>
      <c r="AB242" s="12">
        <v>10</v>
      </c>
      <c r="AC242" s="12"/>
      <c r="AD242" s="12"/>
      <c r="AE242" s="12"/>
      <c r="AF242" s="12"/>
      <c r="AG242" s="12"/>
      <c r="AH242" s="12"/>
      <c r="AI242" s="12"/>
      <c r="AJ242" s="14"/>
      <c r="AK242" s="15"/>
      <c r="AL242" s="12"/>
      <c r="AM242" s="12"/>
      <c r="AN242" s="12"/>
      <c r="AO242" s="12"/>
      <c r="AP242" s="12"/>
      <c r="AQ242" s="12"/>
      <c r="AR242" s="16"/>
    </row>
    <row r="243" spans="1:44">
      <c r="A243" s="17"/>
      <c r="B243" s="18"/>
      <c r="C243" s="19"/>
      <c r="D243" s="57">
        <f>SUM(J243+P243+V243+AC243+AI243)</f>
        <v>2</v>
      </c>
      <c r="E243" s="57">
        <f>SUM(K243+Q243+W243+AD243+AJ243)</f>
        <v>53</v>
      </c>
      <c r="F243" s="21"/>
      <c r="G243" s="20"/>
      <c r="H243" s="20"/>
      <c r="I243" s="20"/>
      <c r="J243" s="57">
        <f>SUM(F241+F242+H241+H242+J241+J242)</f>
        <v>0</v>
      </c>
      <c r="K243" s="58">
        <f>SUM(G241+G242+I241+I242+K241+K242)</f>
        <v>0</v>
      </c>
      <c r="L243" s="20"/>
      <c r="M243" s="20"/>
      <c r="N243" s="20"/>
      <c r="O243" s="20"/>
      <c r="P243" s="57">
        <f>SUM(L241+L242+N241+N242+P241+P242)</f>
        <v>0</v>
      </c>
      <c r="Q243" s="57">
        <f>SUM(M241+M242+O241+O242+Q241+Q242)</f>
        <v>0</v>
      </c>
      <c r="R243" s="21"/>
      <c r="S243" s="20"/>
      <c r="T243" s="20"/>
      <c r="U243" s="20"/>
      <c r="V243" s="57">
        <f>SUM(R241+R242+T241+T242+V241+V242)</f>
        <v>0</v>
      </c>
      <c r="W243" s="57">
        <f>SUM(S241+S242+U241+U242+W241+W242)</f>
        <v>0</v>
      </c>
      <c r="X243" s="21"/>
      <c r="Y243" s="20"/>
      <c r="Z243" s="20"/>
      <c r="AA243" s="20"/>
      <c r="AB243" s="20"/>
      <c r="AC243" s="57">
        <f>SUM(Y241+Y242+AA241+AA242+AC241+AC242)</f>
        <v>2</v>
      </c>
      <c r="AD243" s="57">
        <f>SUM(Z241+Z242+AB241+AB242+AD241+AD242)</f>
        <v>53</v>
      </c>
      <c r="AE243" s="21"/>
      <c r="AF243" s="20"/>
      <c r="AG243" s="20"/>
      <c r="AH243" s="20"/>
      <c r="AI243" s="57">
        <f>SUM(AE241+AE242+AG241+AG242+AI241+AI242)</f>
        <v>0</v>
      </c>
      <c r="AJ243" s="57">
        <f>SUM(AF241+AF242+AH241+AH242+AJ241+AJ242)</f>
        <v>0</v>
      </c>
      <c r="AK243" s="15"/>
      <c r="AL243" s="12"/>
      <c r="AM243" s="12"/>
      <c r="AN243" s="12"/>
      <c r="AO243" s="12"/>
      <c r="AP243" s="12"/>
      <c r="AQ243" s="12"/>
      <c r="AR243" s="16"/>
    </row>
    <row r="244" spans="1:44">
      <c r="A244" s="24"/>
      <c r="B244" s="25"/>
      <c r="C244" s="26"/>
      <c r="D244" s="27"/>
      <c r="E244" s="27"/>
      <c r="F244" s="28"/>
      <c r="G244" s="29"/>
      <c r="H244" s="29"/>
      <c r="I244" s="29"/>
      <c r="J244" s="59"/>
      <c r="K244" s="61">
        <f>SUM(K243/E243)</f>
        <v>0</v>
      </c>
      <c r="L244" s="30"/>
      <c r="M244" s="29"/>
      <c r="N244" s="29"/>
      <c r="O244" s="29"/>
      <c r="P244" s="59"/>
      <c r="Q244" s="62">
        <f>SUM(Q243/E243)</f>
        <v>0</v>
      </c>
      <c r="R244" s="28"/>
      <c r="S244" s="29"/>
      <c r="T244" s="29"/>
      <c r="U244" s="29"/>
      <c r="V244" s="59"/>
      <c r="W244" s="62">
        <f>SUM(W243/E243)</f>
        <v>0</v>
      </c>
      <c r="X244" s="32"/>
      <c r="Y244" s="30"/>
      <c r="Z244" s="29"/>
      <c r="AA244" s="29"/>
      <c r="AB244" s="29"/>
      <c r="AC244" s="59"/>
      <c r="AD244" s="62">
        <f>SUM(AD243/E243)</f>
        <v>1</v>
      </c>
      <c r="AE244" s="32"/>
      <c r="AF244" s="31"/>
      <c r="AG244" s="29"/>
      <c r="AH244" s="29"/>
      <c r="AI244" s="59"/>
      <c r="AJ244" s="62">
        <f>SUM(AJ243/E243)</f>
        <v>0</v>
      </c>
      <c r="AK244" s="15"/>
      <c r="AL244" s="12"/>
      <c r="AM244" s="12"/>
      <c r="AN244" s="12"/>
      <c r="AO244" s="12"/>
      <c r="AP244" s="12"/>
      <c r="AQ244" s="12"/>
      <c r="AR244" s="16"/>
    </row>
    <row r="245" spans="1:44">
      <c r="A245" s="84">
        <v>57</v>
      </c>
      <c r="B245" s="93" t="s">
        <v>91</v>
      </c>
      <c r="C245" s="93">
        <v>123</v>
      </c>
      <c r="D245" s="93" t="s">
        <v>12</v>
      </c>
      <c r="E245" s="11" t="s">
        <v>42</v>
      </c>
      <c r="F245" s="12"/>
      <c r="G245" s="12"/>
      <c r="H245" s="12">
        <v>1</v>
      </c>
      <c r="I245" s="12">
        <v>19</v>
      </c>
      <c r="J245" s="12"/>
      <c r="K245" s="12"/>
      <c r="L245" s="12"/>
      <c r="M245" s="12"/>
      <c r="N245" s="12"/>
      <c r="O245" s="12"/>
      <c r="P245" s="12"/>
      <c r="Q245" s="12"/>
      <c r="R245" s="12">
        <v>1</v>
      </c>
      <c r="S245" s="12">
        <v>20</v>
      </c>
      <c r="T245" s="12">
        <v>41</v>
      </c>
      <c r="U245" s="12">
        <v>654</v>
      </c>
      <c r="V245" s="12">
        <v>9</v>
      </c>
      <c r="W245" s="14">
        <v>142</v>
      </c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4"/>
      <c r="AK245" s="15"/>
      <c r="AL245" s="12"/>
      <c r="AM245" s="12"/>
      <c r="AN245" s="12"/>
      <c r="AO245" s="12"/>
      <c r="AP245" s="12"/>
      <c r="AQ245" s="12"/>
      <c r="AR245" s="16"/>
    </row>
    <row r="246" spans="1:44">
      <c r="A246" s="84"/>
      <c r="B246" s="93"/>
      <c r="C246" s="93"/>
      <c r="D246" s="93"/>
      <c r="E246" s="94" t="s">
        <v>41</v>
      </c>
      <c r="F246" s="12"/>
      <c r="G246" s="12"/>
      <c r="H246" s="12">
        <v>23</v>
      </c>
      <c r="I246" s="12">
        <v>439</v>
      </c>
      <c r="J246" s="12"/>
      <c r="K246" s="12"/>
      <c r="L246" s="12"/>
      <c r="M246" s="12"/>
      <c r="N246" s="12"/>
      <c r="O246" s="12"/>
      <c r="P246" s="12"/>
      <c r="Q246" s="12"/>
      <c r="R246" s="12">
        <v>9</v>
      </c>
      <c r="S246" s="12">
        <v>233</v>
      </c>
      <c r="T246" s="12">
        <v>59</v>
      </c>
      <c r="U246" s="12">
        <v>870</v>
      </c>
      <c r="V246" s="12"/>
      <c r="W246" s="14"/>
      <c r="X246" s="12" t="s">
        <v>55</v>
      </c>
      <c r="Y246" s="12">
        <v>2</v>
      </c>
      <c r="Z246" s="12">
        <v>58</v>
      </c>
      <c r="AA246" s="12">
        <v>10</v>
      </c>
      <c r="AB246" s="12">
        <v>89</v>
      </c>
      <c r="AC246" s="12"/>
      <c r="AD246" s="12"/>
      <c r="AE246" s="12">
        <v>3</v>
      </c>
      <c r="AF246" s="12">
        <v>46</v>
      </c>
      <c r="AG246" s="12"/>
      <c r="AH246" s="12"/>
      <c r="AI246" s="12"/>
      <c r="AJ246" s="14"/>
      <c r="AK246" s="15" t="s">
        <v>44</v>
      </c>
      <c r="AL246" s="12"/>
      <c r="AM246" s="12"/>
      <c r="AN246" s="12">
        <v>2</v>
      </c>
      <c r="AO246" s="12">
        <v>14</v>
      </c>
      <c r="AP246" s="12"/>
      <c r="AQ246" s="12"/>
      <c r="AR246" s="16"/>
    </row>
    <row r="247" spans="1:44">
      <c r="A247" s="84"/>
      <c r="B247" s="93"/>
      <c r="C247" s="93"/>
      <c r="D247" s="93"/>
      <c r="E247" s="97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4"/>
      <c r="X247" s="43" t="s">
        <v>65</v>
      </c>
      <c r="Y247" s="12"/>
      <c r="Z247" s="12"/>
      <c r="AA247" s="12">
        <v>7</v>
      </c>
      <c r="AB247" s="12">
        <v>93</v>
      </c>
      <c r="AC247" s="12"/>
      <c r="AD247" s="12"/>
      <c r="AE247" s="12"/>
      <c r="AF247" s="12"/>
      <c r="AG247" s="12"/>
      <c r="AH247" s="12"/>
      <c r="AI247" s="12"/>
      <c r="AJ247" s="14"/>
      <c r="AK247" s="15"/>
      <c r="AL247" s="12"/>
      <c r="AM247" s="12"/>
      <c r="AN247" s="12"/>
      <c r="AO247" s="12"/>
      <c r="AP247" s="12"/>
      <c r="AQ247" s="12"/>
      <c r="AR247" s="16"/>
    </row>
    <row r="248" spans="1:44">
      <c r="A248" s="17"/>
      <c r="B248" s="18"/>
      <c r="C248" s="19"/>
      <c r="D248" s="57">
        <f>SUM(J248+P248+V248+AC248+AI248)</f>
        <v>165</v>
      </c>
      <c r="E248" s="57">
        <f>SUM(K248+Q248+W248+AD248+AJ248)</f>
        <v>2663</v>
      </c>
      <c r="F248" s="21"/>
      <c r="G248" s="20"/>
      <c r="H248" s="20"/>
      <c r="I248" s="20"/>
      <c r="J248" s="57">
        <f>SUM(F245+F246+F247+H245+H246+H247+J245+J246+J247)</f>
        <v>24</v>
      </c>
      <c r="K248" s="58">
        <f>SUM(G245+G246+G247+I245+I246+I247+K245+K246+K247)</f>
        <v>458</v>
      </c>
      <c r="L248" s="20"/>
      <c r="M248" s="20"/>
      <c r="N248" s="20"/>
      <c r="O248" s="20"/>
      <c r="P248" s="57">
        <f>SUM(L245+L246+L247+N245+N246+N247+P245+P246+P247)</f>
        <v>0</v>
      </c>
      <c r="Q248" s="57">
        <f>SUM(M245+M246+M247+O245+O246+O247+Q245+Q246+Q247)</f>
        <v>0</v>
      </c>
      <c r="R248" s="21"/>
      <c r="S248" s="20"/>
      <c r="T248" s="20"/>
      <c r="U248" s="20"/>
      <c r="V248" s="57">
        <f>SUM(R245+R246+R247+T245+T246+T247+V245+V246+V247)</f>
        <v>119</v>
      </c>
      <c r="W248" s="57">
        <f>SUM(S245+S246+S247+U245+U246+U247+W245+W246+W247)</f>
        <v>1919</v>
      </c>
      <c r="X248" s="21"/>
      <c r="Y248" s="20"/>
      <c r="Z248" s="20"/>
      <c r="AA248" s="20"/>
      <c r="AB248" s="20"/>
      <c r="AC248" s="57">
        <f>SUM(Y245+Y246+Y247+AA245+AA246+AA247+AC245+AC246+AC247)</f>
        <v>19</v>
      </c>
      <c r="AD248" s="57">
        <f>SUM(Z245+Z246+Z247+AB245+AB246+AB247+AD245+AD246+AD247)</f>
        <v>240</v>
      </c>
      <c r="AE248" s="21"/>
      <c r="AF248" s="20"/>
      <c r="AG248" s="20"/>
      <c r="AH248" s="20"/>
      <c r="AI248" s="57">
        <f>SUM(AE245+AE246+AE247+AG245+AG246+AG247+AI245+AI246+AI247)</f>
        <v>3</v>
      </c>
      <c r="AJ248" s="57">
        <f>SUM(AF245+AF246+AF247+AH245+AH246+AH247+AJ245+AJ246+AJ247)</f>
        <v>46</v>
      </c>
      <c r="AK248" s="15"/>
      <c r="AL248" s="12"/>
      <c r="AM248" s="12"/>
      <c r="AN248" s="12"/>
      <c r="AO248" s="12"/>
      <c r="AP248" s="12"/>
      <c r="AQ248" s="12"/>
      <c r="AR248" s="16"/>
    </row>
    <row r="249" spans="1:44">
      <c r="A249" s="24"/>
      <c r="B249" s="25"/>
      <c r="C249" s="26"/>
      <c r="D249" s="27"/>
      <c r="E249" s="27"/>
      <c r="F249" s="28"/>
      <c r="G249" s="29"/>
      <c r="H249" s="29"/>
      <c r="I249" s="29"/>
      <c r="J249" s="59"/>
      <c r="K249" s="60">
        <f>SUM(K248/E248)</f>
        <v>0.17198648141194142</v>
      </c>
      <c r="L249" s="30"/>
      <c r="M249" s="29"/>
      <c r="N249" s="29"/>
      <c r="O249" s="29"/>
      <c r="P249" s="59"/>
      <c r="Q249" s="61">
        <f>SUM(Q248/E248)</f>
        <v>0</v>
      </c>
      <c r="R249" s="28"/>
      <c r="S249" s="29"/>
      <c r="T249" s="29"/>
      <c r="U249" s="29"/>
      <c r="V249" s="59"/>
      <c r="W249" s="63">
        <f>SUM(W248/E248)</f>
        <v>0.72061584678933532</v>
      </c>
      <c r="X249" s="32"/>
      <c r="Y249" s="30"/>
      <c r="Z249" s="29"/>
      <c r="AA249" s="29"/>
      <c r="AB249" s="29"/>
      <c r="AC249" s="59"/>
      <c r="AD249" s="60">
        <f>SUM(AD248/E248)</f>
        <v>9.0123920390536988E-2</v>
      </c>
      <c r="AE249" s="32"/>
      <c r="AF249" s="31"/>
      <c r="AG249" s="29"/>
      <c r="AH249" s="29"/>
      <c r="AI249" s="59"/>
      <c r="AJ249" s="60">
        <f>SUM(AJ248/K248)</f>
        <v>0.10043668122270742</v>
      </c>
      <c r="AK249" s="15"/>
      <c r="AL249" s="12"/>
      <c r="AM249" s="12"/>
      <c r="AN249" s="12"/>
      <c r="AO249" s="12"/>
      <c r="AP249" s="12"/>
      <c r="AQ249" s="12"/>
      <c r="AR249" s="16"/>
    </row>
    <row r="250" spans="1:44">
      <c r="A250" s="84">
        <v>58</v>
      </c>
      <c r="B250" s="93" t="s">
        <v>91</v>
      </c>
      <c r="C250" s="93" t="s">
        <v>94</v>
      </c>
      <c r="D250" s="93" t="s">
        <v>12</v>
      </c>
      <c r="E250" s="94" t="s">
        <v>42</v>
      </c>
      <c r="F250" s="12"/>
      <c r="G250" s="12"/>
      <c r="H250" s="12">
        <v>1</v>
      </c>
      <c r="I250" s="12">
        <v>16</v>
      </c>
      <c r="J250" s="12"/>
      <c r="K250" s="12"/>
      <c r="L250" s="12"/>
      <c r="M250" s="12"/>
      <c r="N250" s="12"/>
      <c r="O250" s="12"/>
      <c r="P250" s="12"/>
      <c r="Q250" s="12"/>
      <c r="R250" s="12">
        <v>4</v>
      </c>
      <c r="S250" s="12">
        <v>99</v>
      </c>
      <c r="T250" s="12">
        <v>95</v>
      </c>
      <c r="U250" s="12">
        <v>1475</v>
      </c>
      <c r="V250" s="12">
        <v>1</v>
      </c>
      <c r="W250" s="14">
        <v>37</v>
      </c>
      <c r="X250" s="12" t="s">
        <v>55</v>
      </c>
      <c r="Y250" s="12"/>
      <c r="Z250" s="12"/>
      <c r="AA250" s="12">
        <v>1</v>
      </c>
      <c r="AB250" s="12">
        <v>13</v>
      </c>
      <c r="AC250" s="12"/>
      <c r="AD250" s="12"/>
      <c r="AE250" s="12"/>
      <c r="AF250" s="12"/>
      <c r="AG250" s="12"/>
      <c r="AH250" s="12"/>
      <c r="AI250" s="12"/>
      <c r="AJ250" s="14"/>
      <c r="AK250" s="15"/>
      <c r="AL250" s="12"/>
      <c r="AM250" s="12"/>
      <c r="AN250" s="12"/>
      <c r="AO250" s="12"/>
      <c r="AP250" s="12"/>
      <c r="AQ250" s="12"/>
      <c r="AR250" s="16"/>
    </row>
    <row r="251" spans="1:44">
      <c r="A251" s="84"/>
      <c r="B251" s="93"/>
      <c r="C251" s="93"/>
      <c r="D251" s="93"/>
      <c r="E251" s="97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4"/>
      <c r="X251" s="43" t="s">
        <v>65</v>
      </c>
      <c r="Y251" s="12"/>
      <c r="Z251" s="12"/>
      <c r="AA251" s="12">
        <v>1</v>
      </c>
      <c r="AB251" s="12">
        <v>13</v>
      </c>
      <c r="AC251" s="12"/>
      <c r="AD251" s="12"/>
      <c r="AE251" s="12"/>
      <c r="AF251" s="12"/>
      <c r="AG251" s="12"/>
      <c r="AH251" s="12"/>
      <c r="AI251" s="12"/>
      <c r="AJ251" s="14"/>
      <c r="AK251" s="15"/>
      <c r="AL251" s="12"/>
      <c r="AM251" s="12"/>
      <c r="AN251" s="12"/>
      <c r="AO251" s="12"/>
      <c r="AP251" s="12"/>
      <c r="AQ251" s="12"/>
      <c r="AR251" s="16"/>
    </row>
    <row r="252" spans="1:44">
      <c r="A252" s="17"/>
      <c r="B252" s="18"/>
      <c r="C252" s="19"/>
      <c r="D252" s="57">
        <f>SUM(J252+P252+V252+AC252+AI252)</f>
        <v>103</v>
      </c>
      <c r="E252" s="57">
        <f>SUM(K252+Q252+W252+AD252+AJ252)</f>
        <v>1653</v>
      </c>
      <c r="F252" s="21"/>
      <c r="G252" s="20"/>
      <c r="H252" s="20"/>
      <c r="I252" s="20"/>
      <c r="J252" s="57">
        <f>SUM(F250+F251+H250+H251+J250+J251)</f>
        <v>1</v>
      </c>
      <c r="K252" s="58">
        <f>SUM(G250+G251+I250+I251+K250+K251)</f>
        <v>16</v>
      </c>
      <c r="L252" s="20"/>
      <c r="M252" s="20"/>
      <c r="N252" s="20"/>
      <c r="O252" s="20"/>
      <c r="P252" s="57">
        <f>SUM(L250+L251+N250+N251+P250+P251)</f>
        <v>0</v>
      </c>
      <c r="Q252" s="57">
        <f>SUM(M250+M251+O250+O251+Q250+Q251)</f>
        <v>0</v>
      </c>
      <c r="R252" s="21"/>
      <c r="S252" s="20"/>
      <c r="T252" s="20"/>
      <c r="U252" s="20"/>
      <c r="V252" s="57">
        <f>SUM(R250+R251+T250+T251+V250+V251)</f>
        <v>100</v>
      </c>
      <c r="W252" s="57">
        <f>SUM(S250+S251+U250+U251+W250+W251)</f>
        <v>1611</v>
      </c>
      <c r="X252" s="21"/>
      <c r="Y252" s="20"/>
      <c r="Z252" s="20"/>
      <c r="AA252" s="20"/>
      <c r="AB252" s="20"/>
      <c r="AC252" s="57">
        <f>SUM(Y250+Y251+AA250+AA251+AC250+AC251)</f>
        <v>2</v>
      </c>
      <c r="AD252" s="57">
        <f>SUM(Z250+Z251+AB250+AB251+AD250+AD251)</f>
        <v>26</v>
      </c>
      <c r="AE252" s="21"/>
      <c r="AF252" s="20"/>
      <c r="AG252" s="20"/>
      <c r="AH252" s="20"/>
      <c r="AI252" s="57">
        <f>SUM(AE250+AE251+AG250+AG251+AI250+AI251)</f>
        <v>0</v>
      </c>
      <c r="AJ252" s="57">
        <f>SUM(AF250+AF251+AH250+AH251+AJ250+AJ251)</f>
        <v>0</v>
      </c>
      <c r="AK252" s="15"/>
      <c r="AL252" s="12"/>
      <c r="AM252" s="12"/>
      <c r="AN252" s="12"/>
      <c r="AO252" s="12"/>
      <c r="AP252" s="12"/>
      <c r="AQ252" s="12"/>
      <c r="AR252" s="16"/>
    </row>
    <row r="253" spans="1:44">
      <c r="A253" s="24"/>
      <c r="B253" s="25"/>
      <c r="C253" s="26"/>
      <c r="D253" s="27"/>
      <c r="E253" s="27"/>
      <c r="F253" s="28"/>
      <c r="G253" s="29"/>
      <c r="H253" s="29"/>
      <c r="I253" s="29"/>
      <c r="J253" s="59"/>
      <c r="K253" s="60">
        <f>SUM(K252/E252)</f>
        <v>9.6793708408953426E-3</v>
      </c>
      <c r="L253" s="30"/>
      <c r="M253" s="29"/>
      <c r="N253" s="29"/>
      <c r="O253" s="29"/>
      <c r="P253" s="59"/>
      <c r="Q253" s="62">
        <f>SUM(Q252/E252)</f>
        <v>0</v>
      </c>
      <c r="R253" s="28"/>
      <c r="S253" s="29"/>
      <c r="T253" s="29"/>
      <c r="U253" s="29"/>
      <c r="V253" s="59"/>
      <c r="W253" s="63">
        <f>SUM(W252/E252)</f>
        <v>0.97459165154264971</v>
      </c>
      <c r="X253" s="32"/>
      <c r="Y253" s="30"/>
      <c r="Z253" s="29"/>
      <c r="AA253" s="29"/>
      <c r="AB253" s="29"/>
      <c r="AC253" s="59"/>
      <c r="AD253" s="63">
        <f>SUM(AD252/E252)</f>
        <v>1.572897761645493E-2</v>
      </c>
      <c r="AE253" s="32"/>
      <c r="AF253" s="31"/>
      <c r="AG253" s="29"/>
      <c r="AH253" s="29"/>
      <c r="AI253" s="59"/>
      <c r="AJ253" s="62">
        <f>SUM(AJ252/E252)</f>
        <v>0</v>
      </c>
      <c r="AK253" s="15"/>
      <c r="AL253" s="12"/>
      <c r="AM253" s="12"/>
      <c r="AN253" s="12"/>
      <c r="AO253" s="12"/>
      <c r="AP253" s="12"/>
      <c r="AQ253" s="12"/>
      <c r="AR253" s="16"/>
    </row>
    <row r="254" spans="1:44">
      <c r="A254" s="84">
        <v>59</v>
      </c>
      <c r="B254" s="93" t="s">
        <v>91</v>
      </c>
      <c r="C254" s="93">
        <v>125</v>
      </c>
      <c r="D254" s="93" t="s">
        <v>12</v>
      </c>
      <c r="E254" s="94" t="s">
        <v>41</v>
      </c>
      <c r="F254" s="12"/>
      <c r="G254" s="12"/>
      <c r="H254" s="12">
        <v>13</v>
      </c>
      <c r="I254" s="12">
        <v>253</v>
      </c>
      <c r="J254" s="12">
        <v>3</v>
      </c>
      <c r="K254" s="12">
        <v>55</v>
      </c>
      <c r="L254" s="12"/>
      <c r="M254" s="12"/>
      <c r="N254" s="12"/>
      <c r="O254" s="12"/>
      <c r="P254" s="12"/>
      <c r="Q254" s="12"/>
      <c r="R254" s="12"/>
      <c r="S254" s="12"/>
      <c r="T254" s="12">
        <v>1</v>
      </c>
      <c r="U254" s="12">
        <v>21</v>
      </c>
      <c r="V254" s="12"/>
      <c r="W254" s="14"/>
      <c r="X254" s="12" t="s">
        <v>55</v>
      </c>
      <c r="Y254" s="12"/>
      <c r="Z254" s="12"/>
      <c r="AA254" s="12">
        <v>1</v>
      </c>
      <c r="AB254" s="12">
        <v>4</v>
      </c>
      <c r="AC254" s="12"/>
      <c r="AD254" s="12"/>
      <c r="AE254" s="12"/>
      <c r="AF254" s="12"/>
      <c r="AG254" s="12"/>
      <c r="AH254" s="12"/>
      <c r="AI254" s="12"/>
      <c r="AJ254" s="14"/>
      <c r="AK254" s="15"/>
      <c r="AL254" s="12"/>
      <c r="AM254" s="12"/>
      <c r="AN254" s="12"/>
      <c r="AO254" s="12"/>
      <c r="AP254" s="12"/>
      <c r="AQ254" s="12"/>
      <c r="AR254" s="16"/>
    </row>
    <row r="255" spans="1:44">
      <c r="A255" s="84"/>
      <c r="B255" s="93"/>
      <c r="C255" s="93"/>
      <c r="D255" s="93"/>
      <c r="E255" s="97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4"/>
      <c r="X255" s="43" t="s">
        <v>65</v>
      </c>
      <c r="Y255" s="12">
        <v>1</v>
      </c>
      <c r="Z255" s="12">
        <v>18</v>
      </c>
      <c r="AA255" s="12">
        <v>2</v>
      </c>
      <c r="AB255" s="12">
        <v>13</v>
      </c>
      <c r="AC255" s="12"/>
      <c r="AD255" s="12"/>
      <c r="AE255" s="12"/>
      <c r="AF255" s="12"/>
      <c r="AG255" s="12"/>
      <c r="AH255" s="12"/>
      <c r="AI255" s="12"/>
      <c r="AJ255" s="14"/>
      <c r="AK255" s="15"/>
      <c r="AL255" s="12"/>
      <c r="AM255" s="12"/>
      <c r="AN255" s="12"/>
      <c r="AO255" s="12"/>
      <c r="AP255" s="12"/>
      <c r="AQ255" s="12"/>
      <c r="AR255" s="16"/>
    </row>
    <row r="256" spans="1:44">
      <c r="A256" s="17"/>
      <c r="B256" s="18"/>
      <c r="C256" s="19"/>
      <c r="D256" s="57">
        <f>SUM(J256+P256+V256+AC256+AI256)</f>
        <v>21</v>
      </c>
      <c r="E256" s="57">
        <f>SUM(K256+Q256+W256+AD256+AJ256)</f>
        <v>364</v>
      </c>
      <c r="F256" s="21"/>
      <c r="G256" s="20"/>
      <c r="H256" s="20"/>
      <c r="I256" s="20"/>
      <c r="J256" s="57">
        <f>SUM(F254+F255+H254+H255+J254+J255)</f>
        <v>16</v>
      </c>
      <c r="K256" s="58">
        <f>SUM(G254+G255+I254+I255+K254+K255)</f>
        <v>308</v>
      </c>
      <c r="L256" s="20"/>
      <c r="M256" s="20"/>
      <c r="N256" s="20"/>
      <c r="O256" s="20"/>
      <c r="P256" s="57">
        <f>SUM(L254+L255+N254+N255+P254+P255)</f>
        <v>0</v>
      </c>
      <c r="Q256" s="58">
        <f>SUM(M254+M255+O254+O255+Q254+Q255)</f>
        <v>0</v>
      </c>
      <c r="R256" s="21"/>
      <c r="S256" s="20"/>
      <c r="T256" s="20"/>
      <c r="U256" s="20"/>
      <c r="V256" s="57">
        <f>SUM(R254+R255+T254+T255+V254+V255)</f>
        <v>1</v>
      </c>
      <c r="W256" s="57">
        <f>SUM(S254+S255+U254+U255+W254+W255)</f>
        <v>21</v>
      </c>
      <c r="X256" s="21"/>
      <c r="Y256" s="20"/>
      <c r="Z256" s="20"/>
      <c r="AA256" s="20"/>
      <c r="AB256" s="20"/>
      <c r="AC256" s="57">
        <f>SUM(Y254+Y255+AA254+AA255+AC254+AC255)</f>
        <v>4</v>
      </c>
      <c r="AD256" s="58">
        <f>SUM(Z254+Z255+AB254+AB255+AD254+AD255)</f>
        <v>35</v>
      </c>
      <c r="AE256" s="21"/>
      <c r="AF256" s="20"/>
      <c r="AG256" s="20"/>
      <c r="AH256" s="20"/>
      <c r="AI256" s="57">
        <f>SUM(AE254+AE255+AG254+AG255+AI254+AI255)</f>
        <v>0</v>
      </c>
      <c r="AJ256" s="58">
        <f>SUM(AF254+AF255+AH254+AH255+AJ254+AJ255)</f>
        <v>0</v>
      </c>
      <c r="AK256" s="47"/>
      <c r="AL256" s="48"/>
      <c r="AM256" s="48"/>
      <c r="AN256" s="48"/>
      <c r="AO256" s="48"/>
      <c r="AP256" s="48"/>
      <c r="AQ256" s="48"/>
      <c r="AR256" s="49"/>
    </row>
    <row r="257" spans="1:44">
      <c r="A257" s="24"/>
      <c r="B257" s="25"/>
      <c r="C257" s="26"/>
      <c r="D257" s="27"/>
      <c r="E257" s="27"/>
      <c r="F257" s="28"/>
      <c r="G257" s="29"/>
      <c r="H257" s="29"/>
      <c r="I257" s="29"/>
      <c r="J257" s="59"/>
      <c r="K257" s="61">
        <f>SUM(K256/E256)</f>
        <v>0.84615384615384615</v>
      </c>
      <c r="L257" s="30"/>
      <c r="M257" s="29"/>
      <c r="N257" s="29"/>
      <c r="O257" s="29"/>
      <c r="P257" s="59"/>
      <c r="Q257" s="61">
        <f>SUM(Q256/E256)</f>
        <v>0</v>
      </c>
      <c r="R257" s="28"/>
      <c r="S257" s="29"/>
      <c r="T257" s="29"/>
      <c r="U257" s="29"/>
      <c r="V257" s="59"/>
      <c r="W257" s="63">
        <f>SUM(W256/E256)</f>
        <v>5.7692307692307696E-2</v>
      </c>
      <c r="X257" s="32"/>
      <c r="Y257" s="30"/>
      <c r="Z257" s="29"/>
      <c r="AA257" s="29"/>
      <c r="AB257" s="29"/>
      <c r="AC257" s="59"/>
      <c r="AD257" s="60">
        <f>SUM(AD256/E256)</f>
        <v>9.6153846153846159E-2</v>
      </c>
      <c r="AE257" s="32"/>
      <c r="AF257" s="31"/>
      <c r="AG257" s="29"/>
      <c r="AH257" s="29"/>
      <c r="AI257" s="59"/>
      <c r="AJ257" s="61">
        <f>SUM(AJ256/E256)</f>
        <v>0</v>
      </c>
      <c r="AK257" s="47"/>
      <c r="AL257" s="48"/>
      <c r="AM257" s="48"/>
      <c r="AN257" s="48"/>
      <c r="AO257" s="48"/>
      <c r="AP257" s="48"/>
      <c r="AQ257" s="48"/>
      <c r="AR257" s="49"/>
    </row>
    <row r="258" spans="1:44">
      <c r="A258" s="50">
        <v>60</v>
      </c>
      <c r="B258" s="51" t="s">
        <v>91</v>
      </c>
      <c r="C258" s="51">
        <v>139</v>
      </c>
      <c r="D258" s="51" t="s">
        <v>68</v>
      </c>
      <c r="E258" s="52" t="s">
        <v>77</v>
      </c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4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4"/>
      <c r="AK258" s="55"/>
      <c r="AL258" s="53"/>
      <c r="AM258" s="53"/>
      <c r="AN258" s="53"/>
      <c r="AO258" s="53"/>
      <c r="AP258" s="53"/>
      <c r="AQ258" s="53"/>
      <c r="AR258" s="56" t="s">
        <v>43</v>
      </c>
    </row>
  </sheetData>
  <mergeCells count="225">
    <mergeCell ref="E254:E255"/>
    <mergeCell ref="A254:A255"/>
    <mergeCell ref="B254:B255"/>
    <mergeCell ref="C254:C255"/>
    <mergeCell ref="D254:D255"/>
    <mergeCell ref="E241:E242"/>
    <mergeCell ref="A237:A238"/>
    <mergeCell ref="B237:B238"/>
    <mergeCell ref="C237:C238"/>
    <mergeCell ref="D237:D238"/>
    <mergeCell ref="D241:D242"/>
    <mergeCell ref="C231:C233"/>
    <mergeCell ref="E250:E251"/>
    <mergeCell ref="A245:A247"/>
    <mergeCell ref="B245:B247"/>
    <mergeCell ref="C245:C247"/>
    <mergeCell ref="D245:D247"/>
    <mergeCell ref="E237:E238"/>
    <mergeCell ref="A241:A242"/>
    <mergeCell ref="B241:B242"/>
    <mergeCell ref="C241:C242"/>
    <mergeCell ref="E246:E247"/>
    <mergeCell ref="A250:A251"/>
    <mergeCell ref="B250:B251"/>
    <mergeCell ref="C250:C251"/>
    <mergeCell ref="D250:D251"/>
    <mergeCell ref="D231:D233"/>
    <mergeCell ref="E232:E233"/>
    <mergeCell ref="A217:A228"/>
    <mergeCell ref="B217:B228"/>
    <mergeCell ref="C217:C228"/>
    <mergeCell ref="D217:D228"/>
    <mergeCell ref="E218:E223"/>
    <mergeCell ref="E225:E228"/>
    <mergeCell ref="A231:A233"/>
    <mergeCell ref="B231:B233"/>
    <mergeCell ref="E209:E210"/>
    <mergeCell ref="A213:A214"/>
    <mergeCell ref="B213:B214"/>
    <mergeCell ref="C213:C214"/>
    <mergeCell ref="D213:D214"/>
    <mergeCell ref="E213:E214"/>
    <mergeCell ref="A209:A210"/>
    <mergeCell ref="B209:B210"/>
    <mergeCell ref="C209:C210"/>
    <mergeCell ref="D209:D210"/>
    <mergeCell ref="E199:E200"/>
    <mergeCell ref="A204:A206"/>
    <mergeCell ref="B204:B206"/>
    <mergeCell ref="C204:C206"/>
    <mergeCell ref="D204:D206"/>
    <mergeCell ref="E204:E206"/>
    <mergeCell ref="A199:A201"/>
    <mergeCell ref="B199:B201"/>
    <mergeCell ref="C199:C201"/>
    <mergeCell ref="D199:D201"/>
    <mergeCell ref="E188:E189"/>
    <mergeCell ref="A192:A196"/>
    <mergeCell ref="B192:B196"/>
    <mergeCell ref="C192:C196"/>
    <mergeCell ref="D192:D196"/>
    <mergeCell ref="E193:E196"/>
    <mergeCell ref="A188:A189"/>
    <mergeCell ref="B188:B189"/>
    <mergeCell ref="C188:C189"/>
    <mergeCell ref="D188:D189"/>
    <mergeCell ref="E180:E181"/>
    <mergeCell ref="A184:A185"/>
    <mergeCell ref="B184:B185"/>
    <mergeCell ref="C184:C185"/>
    <mergeCell ref="D184:D185"/>
    <mergeCell ref="E184:E185"/>
    <mergeCell ref="A180:A181"/>
    <mergeCell ref="B180:B181"/>
    <mergeCell ref="C180:C181"/>
    <mergeCell ref="D180:D181"/>
    <mergeCell ref="E169:E172"/>
    <mergeCell ref="A175:A177"/>
    <mergeCell ref="B175:B177"/>
    <mergeCell ref="C175:C177"/>
    <mergeCell ref="D175:D177"/>
    <mergeCell ref="E175:E177"/>
    <mergeCell ref="A169:A172"/>
    <mergeCell ref="B169:B172"/>
    <mergeCell ref="C169:C172"/>
    <mergeCell ref="D169:D172"/>
    <mergeCell ref="D160:D166"/>
    <mergeCell ref="E161:E166"/>
    <mergeCell ref="A155:A157"/>
    <mergeCell ref="B155:B157"/>
    <mergeCell ref="C155:C157"/>
    <mergeCell ref="D155:D157"/>
    <mergeCell ref="A160:A166"/>
    <mergeCell ref="B160:B166"/>
    <mergeCell ref="C160:C166"/>
    <mergeCell ref="A146:A147"/>
    <mergeCell ref="B146:B147"/>
    <mergeCell ref="C146:C147"/>
    <mergeCell ref="D146:D147"/>
    <mergeCell ref="E156:E157"/>
    <mergeCell ref="A151:A152"/>
    <mergeCell ref="B151:B152"/>
    <mergeCell ref="C151:C152"/>
    <mergeCell ref="D151:D152"/>
    <mergeCell ref="A141:A143"/>
    <mergeCell ref="B141:B143"/>
    <mergeCell ref="C141:C143"/>
    <mergeCell ref="D141:D143"/>
    <mergeCell ref="E136:E138"/>
    <mergeCell ref="A127:A132"/>
    <mergeCell ref="B127:B132"/>
    <mergeCell ref="C127:C132"/>
    <mergeCell ref="D127:D132"/>
    <mergeCell ref="D135:D138"/>
    <mergeCell ref="E142:E143"/>
    <mergeCell ref="B114:B120"/>
    <mergeCell ref="C114:C120"/>
    <mergeCell ref="D114:D120"/>
    <mergeCell ref="E104:E108"/>
    <mergeCell ref="C109:C110"/>
    <mergeCell ref="D98:D100"/>
    <mergeCell ref="E127:E128"/>
    <mergeCell ref="E129:E132"/>
    <mergeCell ref="A135:A138"/>
    <mergeCell ref="B135:B138"/>
    <mergeCell ref="C135:C138"/>
    <mergeCell ref="A103:A111"/>
    <mergeCell ref="B103:B111"/>
    <mergeCell ref="C103:C108"/>
    <mergeCell ref="D103:D111"/>
    <mergeCell ref="A114:A120"/>
    <mergeCell ref="E115:E120"/>
    <mergeCell ref="A123:A124"/>
    <mergeCell ref="B123:B124"/>
    <mergeCell ref="C123:C124"/>
    <mergeCell ref="D123:D124"/>
    <mergeCell ref="C98:C100"/>
    <mergeCell ref="B80:B83"/>
    <mergeCell ref="C80:C83"/>
    <mergeCell ref="D80:D83"/>
    <mergeCell ref="A94:A95"/>
    <mergeCell ref="B94:B95"/>
    <mergeCell ref="C94:C95"/>
    <mergeCell ref="D94:D95"/>
    <mergeCell ref="E99:E100"/>
    <mergeCell ref="A98:A100"/>
    <mergeCell ref="B98:B100"/>
    <mergeCell ref="E81:E83"/>
    <mergeCell ref="A86:A87"/>
    <mergeCell ref="B86:B87"/>
    <mergeCell ref="C86:C87"/>
    <mergeCell ref="D86:D87"/>
    <mergeCell ref="A80:A83"/>
    <mergeCell ref="A90:A91"/>
    <mergeCell ref="B90:B91"/>
    <mergeCell ref="C90:C91"/>
    <mergeCell ref="D90:D91"/>
    <mergeCell ref="A51:A52"/>
    <mergeCell ref="B51:B52"/>
    <mergeCell ref="C51:C52"/>
    <mergeCell ref="D51:D52"/>
    <mergeCell ref="A47:A48"/>
    <mergeCell ref="B47:B48"/>
    <mergeCell ref="C47:C48"/>
    <mergeCell ref="D47:D48"/>
    <mergeCell ref="A67:A68"/>
    <mergeCell ref="B67:B68"/>
    <mergeCell ref="C67:C68"/>
    <mergeCell ref="D67:D68"/>
    <mergeCell ref="A60:A61"/>
    <mergeCell ref="B60:B61"/>
    <mergeCell ref="C60:C61"/>
    <mergeCell ref="D60:D61"/>
    <mergeCell ref="A19:A20"/>
    <mergeCell ref="B19:B20"/>
    <mergeCell ref="C19:C20"/>
    <mergeCell ref="D19:D20"/>
    <mergeCell ref="A15:A16"/>
    <mergeCell ref="B15:B16"/>
    <mergeCell ref="C15:C16"/>
    <mergeCell ref="D15:D16"/>
    <mergeCell ref="A43:A44"/>
    <mergeCell ref="B43:B44"/>
    <mergeCell ref="C43:C44"/>
    <mergeCell ref="D43:D44"/>
    <mergeCell ref="A39:A40"/>
    <mergeCell ref="B39:B40"/>
    <mergeCell ref="C39:C40"/>
    <mergeCell ref="D39:D40"/>
    <mergeCell ref="A5:A6"/>
    <mergeCell ref="B5:B6"/>
    <mergeCell ref="C5:C6"/>
    <mergeCell ref="D5:D6"/>
    <mergeCell ref="AE2:AJ2"/>
    <mergeCell ref="AL2:AQ2"/>
    <mergeCell ref="V3:W3"/>
    <mergeCell ref="X3:X4"/>
    <mergeCell ref="AK3:AK4"/>
    <mergeCell ref="AL3:AM3"/>
    <mergeCell ref="AR2:AR4"/>
    <mergeCell ref="Y3:Z3"/>
    <mergeCell ref="AA3:AB3"/>
    <mergeCell ref="AC3:AD3"/>
    <mergeCell ref="AE3:AF3"/>
    <mergeCell ref="AG3:AH3"/>
    <mergeCell ref="AI3:AJ3"/>
    <mergeCell ref="AN3:AO3"/>
    <mergeCell ref="AP3:AQ3"/>
    <mergeCell ref="X2:AD2"/>
    <mergeCell ref="E2:E4"/>
    <mergeCell ref="F2:K2"/>
    <mergeCell ref="A2:A4"/>
    <mergeCell ref="B2:B4"/>
    <mergeCell ref="C2:C4"/>
    <mergeCell ref="D2:D4"/>
    <mergeCell ref="L2:Q2"/>
    <mergeCell ref="R2:W2"/>
    <mergeCell ref="F3:G3"/>
    <mergeCell ref="H3:I3"/>
    <mergeCell ref="J3:K3"/>
    <mergeCell ref="L3:M3"/>
    <mergeCell ref="N3:O3"/>
    <mergeCell ref="P3:Q3"/>
    <mergeCell ref="R3:S3"/>
    <mergeCell ref="T3:U3"/>
  </mergeCells>
  <phoneticPr fontId="3"/>
  <pageMargins left="0.78740157480314965" right="1.1811023622047245" top="0.78740157480314965" bottom="0.78740157480314965" header="0.51181102362204722" footer="0.51181102362204722"/>
  <pageSetup paperSize="9" scale="4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表4</vt:lpstr>
      <vt:lpstr>表4!Print_Titles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hpnote02</dc:creator>
  <cp:lastModifiedBy>忍澤 成視</cp:lastModifiedBy>
  <cp:lastPrinted>2013-02-02T05:41:36Z</cp:lastPrinted>
  <dcterms:created xsi:type="dcterms:W3CDTF">2012-01-06T04:19:53Z</dcterms:created>
  <dcterms:modified xsi:type="dcterms:W3CDTF">2013-02-08T07:28:17Z</dcterms:modified>
</cp:coreProperties>
</file>