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210"/>
  </bookViews>
  <sheets>
    <sheet name="Tab.48  近世陶磁器類集計表" sheetId="16" r:id="rId1"/>
  </sheets>
  <calcPr calcId="145621" concurrentCalc="0"/>
</workbook>
</file>

<file path=xl/calcChain.xml><?xml version="1.0" encoding="utf-8"?>
<calcChain xmlns="http://schemas.openxmlformats.org/spreadsheetml/2006/main">
  <c r="F32" i="16" l="1"/>
  <c r="E80" i="16"/>
  <c r="E32" i="16"/>
  <c r="E19" i="16"/>
  <c r="E5" i="16"/>
  <c r="F58" i="16"/>
  <c r="F57" i="16"/>
  <c r="E58" i="16"/>
  <c r="E57" i="16"/>
  <c r="F80" i="16"/>
  <c r="F26" i="16"/>
  <c r="E26" i="16"/>
  <c r="F84" i="16"/>
  <c r="F83" i="16"/>
  <c r="E84" i="16"/>
  <c r="E83" i="16"/>
  <c r="E37" i="16"/>
  <c r="E36" i="16"/>
  <c r="F19" i="16"/>
  <c r="F23" i="16"/>
  <c r="E23" i="16"/>
  <c r="F11" i="16"/>
  <c r="E11" i="16"/>
  <c r="E53" i="16"/>
  <c r="F53" i="16"/>
  <c r="E76" i="16"/>
  <c r="F37" i="16"/>
  <c r="F36" i="16"/>
  <c r="F70" i="16"/>
  <c r="E70" i="16"/>
  <c r="F93" i="16"/>
  <c r="E93" i="16"/>
  <c r="F16" i="16"/>
  <c r="F9" i="16"/>
  <c r="E16" i="16"/>
  <c r="E9" i="16"/>
  <c r="E4" i="16"/>
  <c r="F66" i="16"/>
  <c r="E66" i="16"/>
  <c r="E64" i="16"/>
  <c r="F47" i="16"/>
  <c r="E47" i="16"/>
  <c r="E42" i="16"/>
  <c r="E97" i="16"/>
  <c r="F76" i="16"/>
  <c r="F64" i="16"/>
  <c r="F42" i="16"/>
  <c r="F5" i="16"/>
  <c r="F4" i="16"/>
  <c r="F97" i="16"/>
</calcChain>
</file>

<file path=xl/sharedStrings.xml><?xml version="1.0" encoding="utf-8"?>
<sst xmlns="http://schemas.openxmlformats.org/spreadsheetml/2006/main" count="215" uniqueCount="132">
  <si>
    <t>産地</t>
    <rPh sb="0" eb="2">
      <t>サンチ</t>
    </rPh>
    <phoneticPr fontId="1"/>
  </si>
  <si>
    <t>機種</t>
    <rPh sb="0" eb="2">
      <t>キシュ</t>
    </rPh>
    <phoneticPr fontId="1"/>
  </si>
  <si>
    <t>型式</t>
    <rPh sb="0" eb="1">
      <t>カタ</t>
    </rPh>
    <rPh sb="1" eb="2">
      <t>シキ</t>
    </rPh>
    <phoneticPr fontId="1"/>
  </si>
  <si>
    <t>点数</t>
    <rPh sb="0" eb="2">
      <t>テンスウ</t>
    </rPh>
    <phoneticPr fontId="1"/>
  </si>
  <si>
    <t>重量(ｇ)</t>
    <rPh sb="0" eb="2">
      <t>ジュウリョウ</t>
    </rPh>
    <phoneticPr fontId="1"/>
  </si>
  <si>
    <t>甕</t>
    <rPh sb="0" eb="1">
      <t>カメ</t>
    </rPh>
    <phoneticPr fontId="1"/>
  </si>
  <si>
    <t>碗</t>
    <rPh sb="0" eb="1">
      <t>ワン</t>
    </rPh>
    <phoneticPr fontId="1"/>
  </si>
  <si>
    <t>肥前系磁器</t>
    <rPh sb="0" eb="2">
      <t>ヒゼン</t>
    </rPh>
    <rPh sb="2" eb="3">
      <t>ケイ</t>
    </rPh>
    <rPh sb="3" eb="5">
      <t>ジキ</t>
    </rPh>
    <phoneticPr fontId="1"/>
  </si>
  <si>
    <t>不明</t>
    <rPh sb="0" eb="2">
      <t>フメイ</t>
    </rPh>
    <phoneticPr fontId="1"/>
  </si>
  <si>
    <t>徳利</t>
    <rPh sb="0" eb="2">
      <t>トクリ</t>
    </rPh>
    <phoneticPr fontId="1"/>
  </si>
  <si>
    <t>―</t>
  </si>
  <si>
    <t>灯明皿</t>
    <rPh sb="0" eb="1">
      <t>アカリ</t>
    </rPh>
    <rPh sb="1" eb="2">
      <t>アカ</t>
    </rPh>
    <rPh sb="2" eb="3">
      <t>サラ</t>
    </rPh>
    <phoneticPr fontId="1"/>
  </si>
  <si>
    <t>香炉</t>
    <rPh sb="0" eb="2">
      <t>コウロ</t>
    </rPh>
    <phoneticPr fontId="1"/>
  </si>
  <si>
    <t>青磁香炉</t>
    <rPh sb="0" eb="2">
      <t>セイジ</t>
    </rPh>
    <rPh sb="2" eb="4">
      <t>コウロ</t>
    </rPh>
    <phoneticPr fontId="1"/>
  </si>
  <si>
    <t>擂鉢</t>
    <rPh sb="0" eb="2">
      <t>スリバチ</t>
    </rPh>
    <phoneticPr fontId="1"/>
  </si>
  <si>
    <t>登1</t>
    <rPh sb="0" eb="1">
      <t>ノボ</t>
    </rPh>
    <phoneticPr fontId="1"/>
  </si>
  <si>
    <t>総数</t>
    <rPh sb="0" eb="2">
      <t>ソウスウ</t>
    </rPh>
    <phoneticPr fontId="1"/>
  </si>
  <si>
    <t>総計</t>
    <rPh sb="0" eb="2">
      <t>ソウケイ</t>
    </rPh>
    <phoneticPr fontId="1"/>
  </si>
  <si>
    <t>志戸呂産陶器</t>
    <rPh sb="0" eb="3">
      <t>シトロ</t>
    </rPh>
    <rPh sb="3" eb="4">
      <t>サン</t>
    </rPh>
    <rPh sb="4" eb="6">
      <t>トウキ</t>
    </rPh>
    <phoneticPr fontId="1"/>
  </si>
  <si>
    <t>瀬戸・美濃系陶器</t>
    <rPh sb="0" eb="2">
      <t>セト</t>
    </rPh>
    <rPh sb="3" eb="5">
      <t>ミノ</t>
    </rPh>
    <rPh sb="5" eb="6">
      <t>ケイ</t>
    </rPh>
    <rPh sb="6" eb="8">
      <t>トウキ</t>
    </rPh>
    <phoneticPr fontId="1"/>
  </si>
  <si>
    <t>唐津系陶器</t>
    <rPh sb="0" eb="2">
      <t>カラツ</t>
    </rPh>
    <rPh sb="2" eb="3">
      <t>ケイ</t>
    </rPh>
    <rPh sb="3" eb="5">
      <t>トウキ</t>
    </rPh>
    <phoneticPr fontId="1"/>
  </si>
  <si>
    <t>IV期</t>
    <rPh sb="2" eb="3">
      <t>キ</t>
    </rPh>
    <phoneticPr fontId="1"/>
  </si>
  <si>
    <t>V期</t>
    <rPh sb="1" eb="2">
      <t>キ</t>
    </rPh>
    <phoneticPr fontId="1"/>
  </si>
  <si>
    <t>III期</t>
    <rPh sb="3" eb="4">
      <t>キ</t>
    </rPh>
    <phoneticPr fontId="1"/>
  </si>
  <si>
    <t>碗</t>
    <rPh sb="0" eb="1">
      <t>ワン</t>
    </rPh>
    <phoneticPr fontId="1"/>
  </si>
  <si>
    <t>鉢</t>
    <rPh sb="0" eb="1">
      <t>ハチ</t>
    </rPh>
    <phoneticPr fontId="1"/>
  </si>
  <si>
    <t>京焼・信楽系陶器</t>
    <rPh sb="0" eb="2">
      <t>キョウヤキ</t>
    </rPh>
    <rPh sb="3" eb="5">
      <t>シガラキ</t>
    </rPh>
    <rPh sb="5" eb="6">
      <t>ケイ</t>
    </rPh>
    <rPh sb="6" eb="8">
      <t>トウキ</t>
    </rPh>
    <phoneticPr fontId="1"/>
  </si>
  <si>
    <t>皿</t>
    <rPh sb="0" eb="1">
      <t>サラ</t>
    </rPh>
    <phoneticPr fontId="1"/>
  </si>
  <si>
    <t>堺産炻器</t>
    <rPh sb="0" eb="1">
      <t>サカイ</t>
    </rPh>
    <rPh sb="1" eb="2">
      <t>サン</t>
    </rPh>
    <rPh sb="3" eb="4">
      <t>ウツワ</t>
    </rPh>
    <phoneticPr fontId="1"/>
  </si>
  <si>
    <t>登6～10</t>
    <rPh sb="0" eb="1">
      <t>ノボ</t>
    </rPh>
    <phoneticPr fontId="1"/>
  </si>
  <si>
    <t>登5</t>
    <rPh sb="0" eb="1">
      <t>ノボ</t>
    </rPh>
    <phoneticPr fontId="1"/>
  </si>
  <si>
    <t>ほうろく</t>
    <phoneticPr fontId="1"/>
  </si>
  <si>
    <t>在地系土器</t>
    <rPh sb="0" eb="2">
      <t>ザイチ</t>
    </rPh>
    <rPh sb="2" eb="3">
      <t>ケイ</t>
    </rPh>
    <rPh sb="3" eb="5">
      <t>ドキ</t>
    </rPh>
    <phoneticPr fontId="1"/>
  </si>
  <si>
    <t>出土遺構</t>
    <rPh sb="0" eb="2">
      <t>シュツド</t>
    </rPh>
    <rPh sb="2" eb="4">
      <t>イコウ</t>
    </rPh>
    <phoneticPr fontId="1"/>
  </si>
  <si>
    <t>A区011</t>
    <rPh sb="1" eb="2">
      <t>ク</t>
    </rPh>
    <phoneticPr fontId="1"/>
  </si>
  <si>
    <t>A区</t>
    <rPh sb="1" eb="2">
      <t>ク</t>
    </rPh>
    <phoneticPr fontId="1"/>
  </si>
  <si>
    <t>A区011</t>
    <rPh sb="1" eb="2">
      <t>ク</t>
    </rPh>
    <phoneticPr fontId="1"/>
  </si>
  <si>
    <t>登2～5</t>
    <rPh sb="0" eb="1">
      <t>ノボ</t>
    </rPh>
    <phoneticPr fontId="1"/>
  </si>
  <si>
    <t>登6</t>
    <rPh sb="0" eb="1">
      <t>ノボ</t>
    </rPh>
    <phoneticPr fontId="1"/>
  </si>
  <si>
    <t>植木鉢</t>
    <rPh sb="0" eb="3">
      <t>ウエキバチ</t>
    </rPh>
    <phoneticPr fontId="1"/>
  </si>
  <si>
    <t>A区</t>
    <rPh sb="1" eb="2">
      <t>ク</t>
    </rPh>
    <phoneticPr fontId="1"/>
  </si>
  <si>
    <t>花瓶</t>
    <rPh sb="0" eb="2">
      <t>カビン</t>
    </rPh>
    <phoneticPr fontId="1"/>
  </si>
  <si>
    <t>蕎麦猪口</t>
    <rPh sb="0" eb="2">
      <t>ソバ</t>
    </rPh>
    <rPh sb="2" eb="4">
      <t>チョコ</t>
    </rPh>
    <phoneticPr fontId="1"/>
  </si>
  <si>
    <t>向付</t>
    <rPh sb="0" eb="1">
      <t>ム</t>
    </rPh>
    <rPh sb="1" eb="2">
      <t>ツ</t>
    </rPh>
    <phoneticPr fontId="1"/>
  </si>
  <si>
    <t>不明</t>
    <rPh sb="0" eb="2">
      <t>フメイ</t>
    </rPh>
    <phoneticPr fontId="1"/>
  </si>
  <si>
    <t>猪口</t>
    <rPh sb="0" eb="2">
      <t>チョコ</t>
    </rPh>
    <phoneticPr fontId="1"/>
  </si>
  <si>
    <t>片口鉢</t>
    <rPh sb="0" eb="1">
      <t>カタ</t>
    </rPh>
    <rPh sb="1" eb="2">
      <t>クチ</t>
    </rPh>
    <rPh sb="2" eb="3">
      <t>ハチ</t>
    </rPh>
    <phoneticPr fontId="1"/>
  </si>
  <si>
    <t>登1</t>
    <rPh sb="0" eb="1">
      <t>ノボ</t>
    </rPh>
    <phoneticPr fontId="1"/>
  </si>
  <si>
    <t>カワラケ小皿</t>
    <rPh sb="4" eb="6">
      <t>コザラ</t>
    </rPh>
    <phoneticPr fontId="1"/>
  </si>
  <si>
    <t>―</t>
    <phoneticPr fontId="1"/>
  </si>
  <si>
    <t>B区005</t>
    <rPh sb="1" eb="2">
      <t>ク</t>
    </rPh>
    <phoneticPr fontId="1"/>
  </si>
  <si>
    <t>常滑産陶器</t>
    <rPh sb="0" eb="2">
      <t>トコナメ</t>
    </rPh>
    <rPh sb="2" eb="3">
      <t>サン</t>
    </rPh>
    <rPh sb="3" eb="5">
      <t>トウキ</t>
    </rPh>
    <phoneticPr fontId="1"/>
  </si>
  <si>
    <t>―</t>
    <phoneticPr fontId="1"/>
  </si>
  <si>
    <t>B区019</t>
    <rPh sb="1" eb="2">
      <t>ク</t>
    </rPh>
    <phoneticPr fontId="1"/>
  </si>
  <si>
    <t>A区011・A区・B区006</t>
    <rPh sb="1" eb="2">
      <t>ク</t>
    </rPh>
    <rPh sb="7" eb="8">
      <t>ク</t>
    </rPh>
    <rPh sb="10" eb="11">
      <t>ク</t>
    </rPh>
    <phoneticPr fontId="1"/>
  </si>
  <si>
    <t>B区005</t>
    <rPh sb="1" eb="2">
      <t>ク</t>
    </rPh>
    <phoneticPr fontId="1"/>
  </si>
  <si>
    <t>登3～5</t>
    <rPh sb="0" eb="1">
      <t>ノボ</t>
    </rPh>
    <phoneticPr fontId="1"/>
  </si>
  <si>
    <t>登2～8</t>
    <rPh sb="0" eb="1">
      <t>ノボ</t>
    </rPh>
    <phoneticPr fontId="1"/>
  </si>
  <si>
    <t>碗</t>
  </si>
  <si>
    <t>―</t>
    <phoneticPr fontId="1"/>
  </si>
  <si>
    <t>瀬戸・美濃系磁器</t>
    <rPh sb="0" eb="2">
      <t>セト</t>
    </rPh>
    <rPh sb="3" eb="5">
      <t>ミノ</t>
    </rPh>
    <rPh sb="5" eb="6">
      <t>ケイ</t>
    </rPh>
    <rPh sb="6" eb="8">
      <t>ジキ</t>
    </rPh>
    <phoneticPr fontId="1"/>
  </si>
  <si>
    <t>登11</t>
    <rPh sb="0" eb="1">
      <t>ノボ</t>
    </rPh>
    <phoneticPr fontId="1"/>
  </si>
  <si>
    <t>B区019</t>
    <rPh sb="1" eb="2">
      <t>ク</t>
    </rPh>
    <phoneticPr fontId="1"/>
  </si>
  <si>
    <t>―</t>
    <phoneticPr fontId="1"/>
  </si>
  <si>
    <t>B区</t>
    <rPh sb="1" eb="2">
      <t>ク</t>
    </rPh>
    <phoneticPr fontId="1"/>
  </si>
  <si>
    <t>A区・B区019・B区</t>
    <rPh sb="1" eb="2">
      <t>ク</t>
    </rPh>
    <rPh sb="4" eb="5">
      <t>ク</t>
    </rPh>
    <rPh sb="10" eb="11">
      <t>ク</t>
    </rPh>
    <phoneticPr fontId="1"/>
  </si>
  <si>
    <t>B区001・019</t>
    <rPh sb="1" eb="2">
      <t>ク</t>
    </rPh>
    <phoneticPr fontId="1"/>
  </si>
  <si>
    <t>瀬戸登1～5併行</t>
    <rPh sb="0" eb="2">
      <t>セト</t>
    </rPh>
    <rPh sb="2" eb="3">
      <t>ノボ</t>
    </rPh>
    <rPh sb="6" eb="8">
      <t>ヘイコウ</t>
    </rPh>
    <phoneticPr fontId="1"/>
  </si>
  <si>
    <t>B区001</t>
    <rPh sb="1" eb="2">
      <t>ク</t>
    </rPh>
    <phoneticPr fontId="1"/>
  </si>
  <si>
    <t>B区014・B区</t>
    <rPh sb="1" eb="2">
      <t>ク</t>
    </rPh>
    <rPh sb="7" eb="8">
      <t>ク</t>
    </rPh>
    <phoneticPr fontId="1"/>
  </si>
  <si>
    <t>登1</t>
    <rPh sb="0" eb="1">
      <t>ノボ</t>
    </rPh>
    <phoneticPr fontId="1"/>
  </si>
  <si>
    <t>擂鉢</t>
    <rPh sb="0" eb="2">
      <t>スリバチ</t>
    </rPh>
    <phoneticPr fontId="1"/>
  </si>
  <si>
    <t>A区・B区</t>
    <rPh sb="1" eb="2">
      <t>ク</t>
    </rPh>
    <rPh sb="4" eb="5">
      <t>ク</t>
    </rPh>
    <phoneticPr fontId="1"/>
  </si>
  <si>
    <t>B区・5トレ</t>
    <rPh sb="1" eb="2">
      <t>ク</t>
    </rPh>
    <phoneticPr fontId="1"/>
  </si>
  <si>
    <t>登10</t>
    <rPh sb="0" eb="1">
      <t>ノボ</t>
    </rPh>
    <phoneticPr fontId="1"/>
  </si>
  <si>
    <t>5トレ</t>
    <phoneticPr fontId="1"/>
  </si>
  <si>
    <t>A区・5トレ</t>
    <rPh sb="1" eb="2">
      <t>ク</t>
    </rPh>
    <phoneticPr fontId="1"/>
  </si>
  <si>
    <t>幕末</t>
    <rPh sb="0" eb="2">
      <t>バクマツ</t>
    </rPh>
    <phoneticPr fontId="1"/>
  </si>
  <si>
    <t>レンゲ</t>
    <phoneticPr fontId="1"/>
  </si>
  <si>
    <t>相馬産陶器</t>
    <rPh sb="0" eb="2">
      <t>ソウマ</t>
    </rPh>
    <rPh sb="2" eb="3">
      <t>サン</t>
    </rPh>
    <rPh sb="3" eb="5">
      <t>トウキ</t>
    </rPh>
    <phoneticPr fontId="1"/>
  </si>
  <si>
    <t>青磁碗</t>
    <rPh sb="0" eb="2">
      <t>セイジ</t>
    </rPh>
    <rPh sb="2" eb="3">
      <t>ワン</t>
    </rPh>
    <phoneticPr fontId="1"/>
  </si>
  <si>
    <t>近代</t>
    <rPh sb="0" eb="2">
      <t>キンダイ</t>
    </rPh>
    <phoneticPr fontId="1"/>
  </si>
  <si>
    <t>登1～2</t>
    <rPh sb="0" eb="1">
      <t>ノボ</t>
    </rPh>
    <phoneticPr fontId="1"/>
  </si>
  <si>
    <t>B区001・5トレ</t>
    <rPh sb="1" eb="2">
      <t>ク</t>
    </rPh>
    <phoneticPr fontId="1"/>
  </si>
  <si>
    <t>A区011・B区001・6トレ</t>
    <rPh sb="1" eb="2">
      <t>ク</t>
    </rPh>
    <rPh sb="7" eb="8">
      <t>ク</t>
    </rPh>
    <phoneticPr fontId="1"/>
  </si>
  <si>
    <t>17C</t>
  </si>
  <si>
    <t>17C</t>
    <phoneticPr fontId="1"/>
  </si>
  <si>
    <t>18C</t>
    <phoneticPr fontId="1"/>
  </si>
  <si>
    <t>6トレ</t>
  </si>
  <si>
    <t>6トレ</t>
    <phoneticPr fontId="1"/>
  </si>
  <si>
    <t>B区001・B区・6トレ</t>
    <rPh sb="1" eb="2">
      <t>ク</t>
    </rPh>
    <rPh sb="7" eb="8">
      <t>ク</t>
    </rPh>
    <phoneticPr fontId="1"/>
  </si>
  <si>
    <t>A区・B区008・019・B区・6トレ</t>
  </si>
  <si>
    <t>B区001・6トレ</t>
    <rPh sb="1" eb="2">
      <t>ク</t>
    </rPh>
    <phoneticPr fontId="1"/>
  </si>
  <si>
    <t>皿</t>
    <rPh sb="0" eb="1">
      <t>サラ</t>
    </rPh>
    <phoneticPr fontId="1"/>
  </si>
  <si>
    <t>B区019・6トレ</t>
    <rPh sb="1" eb="2">
      <t>ク</t>
    </rPh>
    <phoneticPr fontId="1"/>
  </si>
  <si>
    <t>A区011・A区・B区001・019・5トレ・6トレ</t>
    <rPh sb="1" eb="2">
      <t>ク</t>
    </rPh>
    <rPh sb="7" eb="8">
      <t>ク</t>
    </rPh>
    <rPh sb="10" eb="11">
      <t>ク</t>
    </rPh>
    <phoneticPr fontId="1"/>
  </si>
  <si>
    <t>B区001・019・5トレ・6トレ</t>
    <rPh sb="1" eb="2">
      <t>ク</t>
    </rPh>
    <phoneticPr fontId="1"/>
  </si>
  <si>
    <t>三田青磁</t>
    <rPh sb="0" eb="2">
      <t>サンダ</t>
    </rPh>
    <rPh sb="2" eb="4">
      <t>セイジ</t>
    </rPh>
    <phoneticPr fontId="1"/>
  </si>
  <si>
    <t>不明</t>
    <rPh sb="0" eb="2">
      <t>フメイ</t>
    </rPh>
    <phoneticPr fontId="1"/>
  </si>
  <si>
    <t>近世</t>
    <rPh sb="0" eb="2">
      <t>キンセイ</t>
    </rPh>
    <phoneticPr fontId="1"/>
  </si>
  <si>
    <t>近代</t>
    <rPh sb="0" eb="2">
      <t>キンダイ</t>
    </rPh>
    <phoneticPr fontId="1"/>
  </si>
  <si>
    <t>8トレ</t>
    <phoneticPr fontId="1"/>
  </si>
  <si>
    <t>A区・B区001・019・6トレ・8トレ</t>
    <rPh sb="1" eb="2">
      <t>ク</t>
    </rPh>
    <rPh sb="4" eb="5">
      <t>ク</t>
    </rPh>
    <phoneticPr fontId="1"/>
  </si>
  <si>
    <t>B区014・B区・11トレ</t>
    <rPh sb="1" eb="2">
      <t>ク</t>
    </rPh>
    <rPh sb="7" eb="8">
      <t>ク</t>
    </rPh>
    <phoneticPr fontId="1"/>
  </si>
  <si>
    <t>―</t>
    <phoneticPr fontId="1"/>
  </si>
  <si>
    <t>江戸産陶器</t>
    <rPh sb="0" eb="2">
      <t>エド</t>
    </rPh>
    <rPh sb="2" eb="3">
      <t>サン</t>
    </rPh>
    <rPh sb="3" eb="5">
      <t>トウキ</t>
    </rPh>
    <phoneticPr fontId="1"/>
  </si>
  <si>
    <t>11トレ</t>
    <phoneticPr fontId="1"/>
  </si>
  <si>
    <t>A区011・6トレ・11トレ</t>
    <rPh sb="1" eb="2">
      <t>ク</t>
    </rPh>
    <phoneticPr fontId="1"/>
  </si>
  <si>
    <t>登4～6</t>
    <rPh sb="0" eb="1">
      <t>ノボ</t>
    </rPh>
    <phoneticPr fontId="1"/>
  </si>
  <si>
    <t>11トレ</t>
    <phoneticPr fontId="1"/>
  </si>
  <si>
    <t>―</t>
    <phoneticPr fontId="1"/>
  </si>
  <si>
    <t>11トレ</t>
    <phoneticPr fontId="1"/>
  </si>
  <si>
    <t>登3</t>
    <rPh sb="0" eb="1">
      <t>ノボ</t>
    </rPh>
    <phoneticPr fontId="1"/>
  </si>
  <si>
    <t>17S-45</t>
    <phoneticPr fontId="1"/>
  </si>
  <si>
    <t>B区001・17S-30～80・17S-61・B区・6トレ</t>
    <rPh sb="1" eb="2">
      <t>ク</t>
    </rPh>
    <rPh sb="24" eb="25">
      <t>ク</t>
    </rPh>
    <phoneticPr fontId="1"/>
  </si>
  <si>
    <t>甕</t>
    <rPh sb="0" eb="1">
      <t>カメ</t>
    </rPh>
    <phoneticPr fontId="1"/>
  </si>
  <si>
    <t>B区019</t>
    <phoneticPr fontId="1"/>
  </si>
  <si>
    <t>総量(ｇ)</t>
    <rPh sb="0" eb="1">
      <t>ソウ</t>
    </rPh>
    <rPh sb="1" eb="2">
      <t>リョウ</t>
    </rPh>
    <phoneticPr fontId="1"/>
  </si>
  <si>
    <t>くらわんか碗</t>
    <rPh sb="5" eb="6">
      <t>ワン</t>
    </rPh>
    <phoneticPr fontId="1"/>
  </si>
  <si>
    <t>小碗</t>
    <rPh sb="0" eb="1">
      <t>コ</t>
    </rPh>
    <rPh sb="1" eb="2">
      <t>ワン</t>
    </rPh>
    <phoneticPr fontId="1"/>
  </si>
  <si>
    <t>小杉茶碗</t>
    <rPh sb="0" eb="2">
      <t>コスギ</t>
    </rPh>
    <rPh sb="2" eb="4">
      <t>チャワン</t>
    </rPh>
    <phoneticPr fontId="1"/>
  </si>
  <si>
    <t>丸碗</t>
    <rPh sb="0" eb="1">
      <t>マル</t>
    </rPh>
    <rPh sb="1" eb="2">
      <t>ワン</t>
    </rPh>
    <phoneticPr fontId="1"/>
  </si>
  <si>
    <t>鎧茶碗</t>
    <rPh sb="0" eb="1">
      <t>ヨロイ</t>
    </rPh>
    <rPh sb="1" eb="3">
      <t>チャワン</t>
    </rPh>
    <phoneticPr fontId="1"/>
  </si>
  <si>
    <t>志野丸碗</t>
    <rPh sb="0" eb="3">
      <t>シノマル</t>
    </rPh>
    <rPh sb="3" eb="4">
      <t>ワン</t>
    </rPh>
    <phoneticPr fontId="1"/>
  </si>
  <si>
    <t>菊皿</t>
    <rPh sb="0" eb="1">
      <t>キク</t>
    </rPh>
    <rPh sb="1" eb="2">
      <t>ザラ</t>
    </rPh>
    <phoneticPr fontId="1"/>
  </si>
  <si>
    <t>輪禿皿</t>
    <rPh sb="0" eb="1">
      <t>ワ</t>
    </rPh>
    <rPh sb="1" eb="2">
      <t>ハゲ</t>
    </rPh>
    <rPh sb="2" eb="3">
      <t>サラ</t>
    </rPh>
    <phoneticPr fontId="1"/>
  </si>
  <si>
    <t>志野鉄絵皿</t>
    <rPh sb="0" eb="2">
      <t>シノ</t>
    </rPh>
    <rPh sb="2" eb="3">
      <t>テツ</t>
    </rPh>
    <rPh sb="3" eb="4">
      <t>エ</t>
    </rPh>
    <rPh sb="4" eb="5">
      <t>サラ</t>
    </rPh>
    <phoneticPr fontId="1"/>
  </si>
  <si>
    <t>志野丸皿</t>
    <rPh sb="0" eb="3">
      <t>シノマル</t>
    </rPh>
    <phoneticPr fontId="1"/>
  </si>
  <si>
    <t>志野皿</t>
    <rPh sb="0" eb="2">
      <t>シノ</t>
    </rPh>
    <rPh sb="2" eb="3">
      <t>サラ</t>
    </rPh>
    <phoneticPr fontId="1"/>
  </si>
  <si>
    <t>登1～2</t>
    <phoneticPr fontId="1"/>
  </si>
  <si>
    <t>登1～3</t>
    <phoneticPr fontId="1"/>
  </si>
  <si>
    <t>Tab.48 近世陶磁器類集計表（総数169点）</t>
    <rPh sb="7" eb="9">
      <t>キンセイ</t>
    </rPh>
    <rPh sb="9" eb="12">
      <t>トウジキ</t>
    </rPh>
    <rPh sb="12" eb="13">
      <t>ルイ</t>
    </rPh>
    <rPh sb="13" eb="16">
      <t>シュウケイヒョウ</t>
    </rPh>
    <rPh sb="17" eb="19">
      <t>ソウスウ</t>
    </rPh>
    <rPh sb="22" eb="23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</si>
</sst>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2" fillId="0" borderId="0" xfId="0" applyFont="1" applyFill="1">
      <alignment vertical="center"/>
    </xf>
    <xf numFmtId="176" fontId="2" fillId="0" borderId="0" xfId="0" applyNumberFormat="1" applyFont="1" applyFill="1">
      <alignment vertical="center"/>
    </xf>
    <xf numFmtId="0" fontId="2" fillId="0" borderId="0" xfId="0" applyFont="1" applyFill="1" applyBorder="1">
      <alignment vertical="center"/>
    </xf>
    <xf numFmtId="176" fontId="2" fillId="0" borderId="0" xfId="0" applyNumberFormat="1" applyFont="1" applyFill="1" applyBorder="1">
      <alignment vertical="center"/>
    </xf>
    <xf numFmtId="176" fontId="2" fillId="0" borderId="8" xfId="0" applyNumberFormat="1" applyFont="1" applyFill="1" applyBorder="1" applyAlignment="1">
      <alignment horizontal="center" vertical="center"/>
    </xf>
    <xf numFmtId="176" fontId="2" fillId="0" borderId="14" xfId="0" applyNumberFormat="1" applyFont="1" applyFill="1" applyBorder="1" applyAlignment="1">
      <alignment horizontal="center" vertical="center"/>
    </xf>
    <xf numFmtId="0" fontId="2" fillId="0" borderId="15" xfId="0" applyFont="1" applyFill="1" applyBorder="1">
      <alignment vertical="center"/>
    </xf>
    <xf numFmtId="0" fontId="2" fillId="0" borderId="5" xfId="0" applyFont="1" applyFill="1" applyBorder="1">
      <alignment vertical="center"/>
    </xf>
    <xf numFmtId="0" fontId="2" fillId="0" borderId="10" xfId="0" applyFont="1" applyFill="1" applyBorder="1">
      <alignment vertical="center"/>
    </xf>
    <xf numFmtId="0" fontId="2" fillId="0" borderId="1" xfId="0" applyFont="1" applyFill="1" applyBorder="1">
      <alignment vertical="center"/>
    </xf>
    <xf numFmtId="176" fontId="2" fillId="0" borderId="1" xfId="0" applyNumberFormat="1" applyFont="1" applyFill="1" applyBorder="1">
      <alignment vertical="center"/>
    </xf>
    <xf numFmtId="0" fontId="2" fillId="0" borderId="11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2" fillId="0" borderId="2" xfId="0" applyFont="1" applyFill="1" applyBorder="1">
      <alignment vertical="center"/>
    </xf>
    <xf numFmtId="0" fontId="2" fillId="0" borderId="12" xfId="0" applyFont="1" applyFill="1" applyBorder="1">
      <alignment vertical="center"/>
    </xf>
    <xf numFmtId="0" fontId="2" fillId="0" borderId="14" xfId="0" applyFont="1" applyFill="1" applyBorder="1">
      <alignment vertical="center"/>
    </xf>
    <xf numFmtId="176" fontId="2" fillId="0" borderId="14" xfId="0" applyNumberFormat="1" applyFont="1" applyFill="1" applyBorder="1">
      <alignment vertical="center"/>
    </xf>
    <xf numFmtId="0" fontId="2" fillId="0" borderId="6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7" xfId="0" applyFont="1" applyFill="1" applyBorder="1">
      <alignment vertical="center"/>
    </xf>
    <xf numFmtId="176" fontId="2" fillId="0" borderId="3" xfId="0" applyNumberFormat="1" applyFont="1" applyFill="1" applyBorder="1">
      <alignment vertical="center"/>
    </xf>
    <xf numFmtId="0" fontId="2" fillId="0" borderId="20" xfId="0" applyFont="1" applyFill="1" applyBorder="1">
      <alignment vertical="center"/>
    </xf>
    <xf numFmtId="176" fontId="2" fillId="0" borderId="8" xfId="0" applyNumberFormat="1" applyFont="1" applyFill="1" applyBorder="1">
      <alignment vertical="center"/>
    </xf>
    <xf numFmtId="0" fontId="2" fillId="0" borderId="9" xfId="0" applyFont="1" applyFill="1" applyBorder="1">
      <alignment vertical="center"/>
    </xf>
    <xf numFmtId="0" fontId="2" fillId="0" borderId="21" xfId="0" applyFont="1" applyFill="1" applyBorder="1">
      <alignment vertical="center"/>
    </xf>
    <xf numFmtId="0" fontId="2" fillId="0" borderId="22" xfId="0" applyFont="1" applyFill="1" applyBorder="1">
      <alignment vertical="center"/>
    </xf>
    <xf numFmtId="0" fontId="2" fillId="0" borderId="23" xfId="0" applyFont="1" applyFill="1" applyBorder="1">
      <alignment vertical="center"/>
    </xf>
    <xf numFmtId="176" fontId="2" fillId="0" borderId="4" xfId="0" applyNumberFormat="1" applyFont="1" applyFill="1" applyBorder="1">
      <alignment vertical="center"/>
    </xf>
    <xf numFmtId="0" fontId="2" fillId="0" borderId="24" xfId="0" applyFont="1" applyFill="1" applyBorder="1">
      <alignment vertical="center"/>
    </xf>
    <xf numFmtId="0" fontId="2" fillId="0" borderId="13" xfId="0" applyFont="1" applyFill="1" applyBorder="1">
      <alignment vertical="center"/>
    </xf>
    <xf numFmtId="176" fontId="2" fillId="0" borderId="13" xfId="0" applyNumberFormat="1" applyFont="1" applyFill="1" applyBorder="1">
      <alignment vertical="center"/>
    </xf>
    <xf numFmtId="176" fontId="2" fillId="0" borderId="1" xfId="0" applyNumberFormat="1" applyFont="1" applyFill="1" applyBorder="1" applyAlignment="1">
      <alignment horizontal="right" vertical="center"/>
    </xf>
    <xf numFmtId="0" fontId="2" fillId="0" borderId="25" xfId="0" applyFont="1" applyFill="1" applyBorder="1">
      <alignment vertical="center"/>
    </xf>
    <xf numFmtId="176" fontId="2" fillId="0" borderId="22" xfId="0" applyNumberFormat="1" applyFont="1" applyFill="1" applyBorder="1">
      <alignment vertical="center"/>
    </xf>
    <xf numFmtId="0" fontId="2" fillId="0" borderId="26" xfId="0" applyFont="1" applyFill="1" applyBorder="1">
      <alignment vertical="center"/>
    </xf>
    <xf numFmtId="176" fontId="2" fillId="0" borderId="3" xfId="0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right" vertical="center"/>
    </xf>
    <xf numFmtId="0" fontId="2" fillId="0" borderId="28" xfId="0" applyFont="1" applyFill="1" applyBorder="1">
      <alignment vertical="center"/>
    </xf>
    <xf numFmtId="0" fontId="2" fillId="0" borderId="29" xfId="0" applyFont="1" applyFill="1" applyBorder="1">
      <alignment vertical="center"/>
    </xf>
    <xf numFmtId="0" fontId="2" fillId="0" borderId="34" xfId="0" applyFont="1" applyFill="1" applyBorder="1">
      <alignment vertical="center"/>
    </xf>
    <xf numFmtId="0" fontId="2" fillId="0" borderId="35" xfId="0" applyFont="1" applyFill="1" applyBorder="1">
      <alignment vertical="center"/>
    </xf>
    <xf numFmtId="0" fontId="2" fillId="0" borderId="36" xfId="0" applyFont="1" applyFill="1" applyBorder="1">
      <alignment vertical="center"/>
    </xf>
    <xf numFmtId="0" fontId="2" fillId="0" borderId="37" xfId="0" applyFont="1" applyFill="1" applyBorder="1">
      <alignment vertical="center"/>
    </xf>
    <xf numFmtId="0" fontId="2" fillId="0" borderId="38" xfId="0" applyFont="1" applyFill="1" applyBorder="1">
      <alignment vertical="center"/>
    </xf>
    <xf numFmtId="0" fontId="2" fillId="0" borderId="39" xfId="0" applyFont="1" applyFill="1" applyBorder="1">
      <alignment vertical="center"/>
    </xf>
    <xf numFmtId="0" fontId="2" fillId="0" borderId="40" xfId="0" applyFont="1" applyFill="1" applyBorder="1">
      <alignment vertical="center"/>
    </xf>
    <xf numFmtId="0" fontId="2" fillId="0" borderId="33" xfId="0" applyFont="1" applyFill="1" applyBorder="1">
      <alignment vertical="center"/>
    </xf>
    <xf numFmtId="0" fontId="2" fillId="0" borderId="41" xfId="0" applyFont="1" applyFill="1" applyBorder="1">
      <alignment vertical="center"/>
    </xf>
    <xf numFmtId="0" fontId="2" fillId="0" borderId="27" xfId="0" applyFont="1" applyFill="1" applyBorder="1">
      <alignment vertical="center"/>
    </xf>
    <xf numFmtId="0" fontId="2" fillId="0" borderId="42" xfId="0" applyFont="1" applyFill="1" applyBorder="1">
      <alignment vertical="center"/>
    </xf>
    <xf numFmtId="0" fontId="2" fillId="0" borderId="43" xfId="0" applyFont="1" applyFill="1" applyBorder="1">
      <alignment vertical="center"/>
    </xf>
    <xf numFmtId="0" fontId="2" fillId="0" borderId="32" xfId="0" applyFont="1" applyFill="1" applyBorder="1">
      <alignment vertical="center"/>
    </xf>
    <xf numFmtId="0" fontId="2" fillId="0" borderId="44" xfId="0" applyFont="1" applyFill="1" applyBorder="1">
      <alignment vertical="center"/>
    </xf>
    <xf numFmtId="0" fontId="4" fillId="0" borderId="0" xfId="0" applyFont="1" applyFill="1">
      <alignment vertical="center"/>
    </xf>
    <xf numFmtId="177" fontId="2" fillId="0" borderId="14" xfId="0" applyNumberFormat="1" applyFont="1" applyFill="1" applyBorder="1" applyAlignment="1">
      <alignment vertical="center"/>
    </xf>
    <xf numFmtId="0" fontId="2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  <pageSetUpPr fitToPage="1"/>
  </sheetPr>
  <dimension ref="A1:G97"/>
  <sheetViews>
    <sheetView tabSelected="1" zoomScaleNormal="100" workbookViewId="0">
      <selection activeCell="H19" sqref="H19"/>
    </sheetView>
  </sheetViews>
  <sheetFormatPr defaultRowHeight="12" x14ac:dyDescent="0.15"/>
  <cols>
    <col min="1" max="1" width="16.875" style="1" customWidth="1"/>
    <col min="2" max="4" width="15.25" style="1" customWidth="1"/>
    <col min="5" max="6" width="8.75" style="2" customWidth="1"/>
    <col min="7" max="7" width="45.375" style="1" customWidth="1"/>
    <col min="8" max="16384" width="9" style="1"/>
  </cols>
  <sheetData>
    <row r="1" spans="1:7" ht="13.5" x14ac:dyDescent="0.15">
      <c r="A1" s="56" t="s">
        <v>131</v>
      </c>
    </row>
    <row r="2" spans="1:7" ht="13.5" customHeight="1" x14ac:dyDescent="0.15">
      <c r="A2" s="58" t="s">
        <v>0</v>
      </c>
      <c r="B2" s="64" t="s">
        <v>1</v>
      </c>
      <c r="C2" s="65"/>
      <c r="D2" s="60" t="s">
        <v>2</v>
      </c>
      <c r="E2" s="5" t="s">
        <v>3</v>
      </c>
      <c r="F2" s="5" t="s">
        <v>4</v>
      </c>
      <c r="G2" s="62" t="s">
        <v>33</v>
      </c>
    </row>
    <row r="3" spans="1:7" ht="13.5" customHeight="1" x14ac:dyDescent="0.15">
      <c r="A3" s="59"/>
      <c r="B3" s="66"/>
      <c r="C3" s="67"/>
      <c r="D3" s="61"/>
      <c r="E3" s="6" t="s">
        <v>16</v>
      </c>
      <c r="F3" s="6" t="s">
        <v>117</v>
      </c>
      <c r="G3" s="63"/>
    </row>
    <row r="4" spans="1:7" x14ac:dyDescent="0.15">
      <c r="A4" s="8" t="s">
        <v>7</v>
      </c>
      <c r="B4" s="37"/>
      <c r="C4" s="37"/>
      <c r="D4" s="38"/>
      <c r="E4" s="39">
        <f>SUM(E5,E8,E9,E19,E23,E26,E29,E30)</f>
        <v>58</v>
      </c>
      <c r="F4" s="39">
        <f>SUM(F5,F8,F9,F19,F23,F26,F29,F30)</f>
        <v>383</v>
      </c>
      <c r="G4" s="24"/>
    </row>
    <row r="5" spans="1:7" x14ac:dyDescent="0.15">
      <c r="A5" s="25"/>
      <c r="B5" s="44" t="s">
        <v>9</v>
      </c>
      <c r="C5" s="42"/>
      <c r="D5" s="43"/>
      <c r="E5" s="11">
        <f>SUM(E6:E7)</f>
        <v>2</v>
      </c>
      <c r="F5" s="11">
        <f t="shared" ref="F5" si="0">SUM(F6:F7)</f>
        <v>18</v>
      </c>
      <c r="G5" s="12"/>
    </row>
    <row r="6" spans="1:7" x14ac:dyDescent="0.15">
      <c r="A6" s="9"/>
      <c r="B6" s="45"/>
      <c r="C6" s="40"/>
      <c r="D6" s="10" t="s">
        <v>23</v>
      </c>
      <c r="E6" s="11">
        <v>1</v>
      </c>
      <c r="F6" s="11">
        <v>7</v>
      </c>
      <c r="G6" s="12" t="s">
        <v>36</v>
      </c>
    </row>
    <row r="7" spans="1:7" x14ac:dyDescent="0.15">
      <c r="A7" s="9"/>
      <c r="B7" s="46"/>
      <c r="C7" s="27"/>
      <c r="D7" s="10" t="s">
        <v>21</v>
      </c>
      <c r="E7" s="11">
        <v>1</v>
      </c>
      <c r="F7" s="11">
        <v>11</v>
      </c>
      <c r="G7" s="12" t="s">
        <v>53</v>
      </c>
    </row>
    <row r="8" spans="1:7" x14ac:dyDescent="0.15">
      <c r="A8" s="9"/>
      <c r="B8" s="47" t="s">
        <v>13</v>
      </c>
      <c r="C8" s="43"/>
      <c r="D8" s="10" t="s">
        <v>10</v>
      </c>
      <c r="E8" s="11">
        <v>1</v>
      </c>
      <c r="F8" s="11">
        <v>3</v>
      </c>
      <c r="G8" s="12" t="s">
        <v>75</v>
      </c>
    </row>
    <row r="9" spans="1:7" x14ac:dyDescent="0.15">
      <c r="A9" s="9"/>
      <c r="B9" s="44" t="s">
        <v>24</v>
      </c>
      <c r="C9" s="48"/>
      <c r="D9" s="43"/>
      <c r="E9" s="11">
        <f>SUM(E10,E11,E16)</f>
        <v>45</v>
      </c>
      <c r="F9" s="11">
        <f>SUM(F10,F11,F16)</f>
        <v>314</v>
      </c>
      <c r="G9" s="12"/>
    </row>
    <row r="10" spans="1:7" x14ac:dyDescent="0.15">
      <c r="A10" s="9"/>
      <c r="B10" s="3"/>
      <c r="C10" s="10" t="s">
        <v>118</v>
      </c>
      <c r="D10" s="10" t="s">
        <v>21</v>
      </c>
      <c r="E10" s="11">
        <v>18</v>
      </c>
      <c r="F10" s="11">
        <v>133</v>
      </c>
      <c r="G10" s="12" t="s">
        <v>95</v>
      </c>
    </row>
    <row r="11" spans="1:7" x14ac:dyDescent="0.15">
      <c r="A11" s="9"/>
      <c r="B11" s="3"/>
      <c r="C11" s="44" t="s">
        <v>6</v>
      </c>
      <c r="D11" s="43"/>
      <c r="E11" s="11">
        <f>SUM(E12:E15)</f>
        <v>25</v>
      </c>
      <c r="F11" s="11">
        <f>SUM(F12:F15)</f>
        <v>139</v>
      </c>
      <c r="G11" s="12"/>
    </row>
    <row r="12" spans="1:7" x14ac:dyDescent="0.15">
      <c r="A12" s="9"/>
      <c r="B12" s="14"/>
      <c r="C12" s="14"/>
      <c r="D12" s="10" t="s">
        <v>23</v>
      </c>
      <c r="E12" s="11">
        <v>1</v>
      </c>
      <c r="F12" s="11">
        <v>35</v>
      </c>
      <c r="G12" s="12" t="s">
        <v>75</v>
      </c>
    </row>
    <row r="13" spans="1:7" x14ac:dyDescent="0.15">
      <c r="A13" s="9"/>
      <c r="B13" s="14"/>
      <c r="C13" s="14"/>
      <c r="D13" s="10" t="s">
        <v>21</v>
      </c>
      <c r="E13" s="11">
        <v>3</v>
      </c>
      <c r="F13" s="11">
        <v>9</v>
      </c>
      <c r="G13" s="12" t="s">
        <v>76</v>
      </c>
    </row>
    <row r="14" spans="1:7" x14ac:dyDescent="0.15">
      <c r="A14" s="9"/>
      <c r="B14" s="14"/>
      <c r="C14" s="14"/>
      <c r="D14" s="10" t="s">
        <v>22</v>
      </c>
      <c r="E14" s="11">
        <v>4</v>
      </c>
      <c r="F14" s="11">
        <v>52</v>
      </c>
      <c r="G14" s="12" t="s">
        <v>65</v>
      </c>
    </row>
    <row r="15" spans="1:7" x14ac:dyDescent="0.15">
      <c r="A15" s="9"/>
      <c r="B15" s="14"/>
      <c r="C15" s="14"/>
      <c r="D15" s="10" t="s">
        <v>52</v>
      </c>
      <c r="E15" s="11">
        <v>17</v>
      </c>
      <c r="F15" s="11">
        <v>43</v>
      </c>
      <c r="G15" s="12" t="s">
        <v>96</v>
      </c>
    </row>
    <row r="16" spans="1:7" x14ac:dyDescent="0.15">
      <c r="A16" s="9"/>
      <c r="B16" s="3"/>
      <c r="C16" s="44" t="s">
        <v>119</v>
      </c>
      <c r="D16" s="43"/>
      <c r="E16" s="11">
        <f>SUM(E17:E18)</f>
        <v>2</v>
      </c>
      <c r="F16" s="11">
        <f>SUM(F17:F18)</f>
        <v>42</v>
      </c>
      <c r="G16" s="12"/>
    </row>
    <row r="17" spans="1:7" x14ac:dyDescent="0.15">
      <c r="A17" s="9"/>
      <c r="B17" s="14"/>
      <c r="C17" s="14"/>
      <c r="D17" s="10" t="s">
        <v>21</v>
      </c>
      <c r="E17" s="11">
        <v>1</v>
      </c>
      <c r="F17" s="11">
        <v>35</v>
      </c>
      <c r="G17" s="12" t="s">
        <v>53</v>
      </c>
    </row>
    <row r="18" spans="1:7" x14ac:dyDescent="0.15">
      <c r="A18" s="9"/>
      <c r="B18" s="19"/>
      <c r="C18" s="19"/>
      <c r="D18" s="10" t="s">
        <v>22</v>
      </c>
      <c r="E18" s="11">
        <v>1</v>
      </c>
      <c r="F18" s="11">
        <v>7</v>
      </c>
      <c r="G18" s="12" t="s">
        <v>53</v>
      </c>
    </row>
    <row r="19" spans="1:7" x14ac:dyDescent="0.15">
      <c r="A19" s="9"/>
      <c r="B19" s="44" t="s">
        <v>27</v>
      </c>
      <c r="C19" s="42"/>
      <c r="D19" s="43"/>
      <c r="E19" s="11">
        <f>SUM(E20:E22)</f>
        <v>3</v>
      </c>
      <c r="F19" s="11">
        <f>SUM(F20:F22)</f>
        <v>24</v>
      </c>
      <c r="G19" s="12"/>
    </row>
    <row r="20" spans="1:7" x14ac:dyDescent="0.15">
      <c r="A20" s="9"/>
      <c r="B20" s="45"/>
      <c r="C20" s="40"/>
      <c r="D20" s="10" t="s">
        <v>23</v>
      </c>
      <c r="E20" s="11">
        <v>1</v>
      </c>
      <c r="F20" s="11">
        <v>9</v>
      </c>
      <c r="G20" s="12" t="s">
        <v>89</v>
      </c>
    </row>
    <row r="21" spans="1:7" x14ac:dyDescent="0.15">
      <c r="A21" s="9"/>
      <c r="B21" s="45"/>
      <c r="C21" s="40"/>
      <c r="D21" s="10" t="s">
        <v>21</v>
      </c>
      <c r="E21" s="11">
        <v>1</v>
      </c>
      <c r="F21" s="11">
        <v>6</v>
      </c>
      <c r="G21" s="12" t="s">
        <v>50</v>
      </c>
    </row>
    <row r="22" spans="1:7" x14ac:dyDescent="0.15">
      <c r="A22" s="9"/>
      <c r="B22" s="46"/>
      <c r="C22" s="27"/>
      <c r="D22" s="10" t="s">
        <v>77</v>
      </c>
      <c r="E22" s="11">
        <v>1</v>
      </c>
      <c r="F22" s="11">
        <v>9</v>
      </c>
      <c r="G22" s="12" t="s">
        <v>75</v>
      </c>
    </row>
    <row r="23" spans="1:7" x14ac:dyDescent="0.15">
      <c r="A23" s="9"/>
      <c r="B23" s="44" t="s">
        <v>45</v>
      </c>
      <c r="C23" s="42"/>
      <c r="D23" s="43"/>
      <c r="E23" s="11">
        <f>SUM(E24:E25)</f>
        <v>2</v>
      </c>
      <c r="F23" s="11">
        <f>SUM(F24:F25)</f>
        <v>7</v>
      </c>
      <c r="G23" s="12"/>
    </row>
    <row r="24" spans="1:7" x14ac:dyDescent="0.15">
      <c r="A24" s="9"/>
      <c r="B24" s="45"/>
      <c r="C24" s="40"/>
      <c r="D24" s="10" t="s">
        <v>21</v>
      </c>
      <c r="E24" s="11">
        <v>1</v>
      </c>
      <c r="F24" s="11">
        <v>2</v>
      </c>
      <c r="G24" s="12" t="s">
        <v>35</v>
      </c>
    </row>
    <row r="25" spans="1:7" x14ac:dyDescent="0.15">
      <c r="A25" s="9"/>
      <c r="B25" s="46"/>
      <c r="C25" s="27"/>
      <c r="D25" s="10" t="s">
        <v>52</v>
      </c>
      <c r="E25" s="11">
        <v>1</v>
      </c>
      <c r="F25" s="11">
        <v>5</v>
      </c>
      <c r="G25" s="12" t="s">
        <v>75</v>
      </c>
    </row>
    <row r="26" spans="1:7" x14ac:dyDescent="0.15">
      <c r="A26" s="9"/>
      <c r="B26" s="44" t="s">
        <v>42</v>
      </c>
      <c r="C26" s="42"/>
      <c r="D26" s="43"/>
      <c r="E26" s="11">
        <f>SUM(E27:E28)</f>
        <v>2</v>
      </c>
      <c r="F26" s="11">
        <f>SUM(F27:F28)</f>
        <v>13</v>
      </c>
      <c r="G26" s="12"/>
    </row>
    <row r="27" spans="1:7" x14ac:dyDescent="0.15">
      <c r="A27" s="9"/>
      <c r="B27" s="45"/>
      <c r="C27" s="40"/>
      <c r="D27" s="10" t="s">
        <v>21</v>
      </c>
      <c r="E27" s="11">
        <v>1</v>
      </c>
      <c r="F27" s="11">
        <v>7</v>
      </c>
      <c r="G27" s="12" t="s">
        <v>89</v>
      </c>
    </row>
    <row r="28" spans="1:7" x14ac:dyDescent="0.15">
      <c r="A28" s="9"/>
      <c r="B28" s="46"/>
      <c r="C28" s="27"/>
      <c r="D28" s="10" t="s">
        <v>22</v>
      </c>
      <c r="E28" s="11">
        <v>1</v>
      </c>
      <c r="F28" s="11">
        <v>6</v>
      </c>
      <c r="G28" s="12" t="s">
        <v>35</v>
      </c>
    </row>
    <row r="29" spans="1:7" x14ac:dyDescent="0.15">
      <c r="A29" s="9"/>
      <c r="B29" s="47" t="s">
        <v>43</v>
      </c>
      <c r="C29" s="43"/>
      <c r="D29" s="10" t="s">
        <v>21</v>
      </c>
      <c r="E29" s="11">
        <v>2</v>
      </c>
      <c r="F29" s="11">
        <v>3</v>
      </c>
      <c r="G29" s="12" t="s">
        <v>40</v>
      </c>
    </row>
    <row r="30" spans="1:7" x14ac:dyDescent="0.15">
      <c r="A30" s="15"/>
      <c r="B30" s="50" t="s">
        <v>8</v>
      </c>
      <c r="C30" s="51"/>
      <c r="D30" s="16" t="s">
        <v>52</v>
      </c>
      <c r="E30" s="17">
        <v>1</v>
      </c>
      <c r="F30" s="17">
        <v>1</v>
      </c>
      <c r="G30" s="7" t="s">
        <v>50</v>
      </c>
    </row>
    <row r="31" spans="1:7" x14ac:dyDescent="0.15">
      <c r="A31" s="33" t="s">
        <v>97</v>
      </c>
      <c r="B31" s="52" t="s">
        <v>8</v>
      </c>
      <c r="C31" s="53"/>
      <c r="D31" s="26" t="s">
        <v>10</v>
      </c>
      <c r="E31" s="34">
        <v>1</v>
      </c>
      <c r="F31" s="34">
        <v>1</v>
      </c>
      <c r="G31" s="35" t="s">
        <v>89</v>
      </c>
    </row>
    <row r="32" spans="1:7" x14ac:dyDescent="0.15">
      <c r="A32" s="8" t="s">
        <v>20</v>
      </c>
      <c r="B32" s="18"/>
      <c r="C32" s="18"/>
      <c r="D32" s="20"/>
      <c r="E32" s="23">
        <f>SUM(E33,E34,E35)</f>
        <v>4</v>
      </c>
      <c r="F32" s="23">
        <f>SUM(F33:F35)</f>
        <v>47</v>
      </c>
      <c r="G32" s="24"/>
    </row>
    <row r="33" spans="1:7" x14ac:dyDescent="0.15">
      <c r="A33" s="9"/>
      <c r="B33" s="47" t="s">
        <v>25</v>
      </c>
      <c r="C33" s="43"/>
      <c r="D33" s="10" t="s">
        <v>86</v>
      </c>
      <c r="E33" s="11">
        <v>2</v>
      </c>
      <c r="F33" s="11">
        <v>29</v>
      </c>
      <c r="G33" s="12" t="s">
        <v>72</v>
      </c>
    </row>
    <row r="34" spans="1:7" x14ac:dyDescent="0.15">
      <c r="A34" s="9"/>
      <c r="B34" s="47" t="s">
        <v>58</v>
      </c>
      <c r="C34" s="43"/>
      <c r="D34" s="13" t="s">
        <v>85</v>
      </c>
      <c r="E34" s="21">
        <v>1</v>
      </c>
      <c r="F34" s="21">
        <v>7</v>
      </c>
      <c r="G34" s="22" t="s">
        <v>88</v>
      </c>
    </row>
    <row r="35" spans="1:7" x14ac:dyDescent="0.15">
      <c r="A35" s="15"/>
      <c r="B35" s="50" t="s">
        <v>27</v>
      </c>
      <c r="C35" s="51"/>
      <c r="D35" s="16" t="s">
        <v>86</v>
      </c>
      <c r="E35" s="17">
        <v>1</v>
      </c>
      <c r="F35" s="17">
        <v>11</v>
      </c>
      <c r="G35" s="7" t="s">
        <v>101</v>
      </c>
    </row>
    <row r="36" spans="1:7" x14ac:dyDescent="0.15">
      <c r="A36" s="8" t="s">
        <v>26</v>
      </c>
      <c r="B36" s="18"/>
      <c r="C36" s="18"/>
      <c r="D36" s="20"/>
      <c r="E36" s="23">
        <f>SUM(E37,E40,E41)</f>
        <v>7</v>
      </c>
      <c r="F36" s="23">
        <f>SUM(F37,F40,F41)</f>
        <v>18</v>
      </c>
      <c r="G36" s="24"/>
    </row>
    <row r="37" spans="1:7" x14ac:dyDescent="0.15">
      <c r="A37" s="9"/>
      <c r="B37" s="44" t="s">
        <v>6</v>
      </c>
      <c r="C37" s="48"/>
      <c r="D37" s="43"/>
      <c r="E37" s="11">
        <f>SUM(E38:E39)</f>
        <v>5</v>
      </c>
      <c r="F37" s="11">
        <f>SUM(F38:F39)</f>
        <v>12</v>
      </c>
      <c r="G37" s="12" t="s">
        <v>69</v>
      </c>
    </row>
    <row r="38" spans="1:7" x14ac:dyDescent="0.15">
      <c r="A38" s="9"/>
      <c r="C38" s="13" t="s">
        <v>120</v>
      </c>
      <c r="D38" s="13" t="s">
        <v>87</v>
      </c>
      <c r="E38" s="21">
        <v>1</v>
      </c>
      <c r="F38" s="21">
        <v>6</v>
      </c>
      <c r="G38" s="22" t="s">
        <v>68</v>
      </c>
    </row>
    <row r="39" spans="1:7" x14ac:dyDescent="0.15">
      <c r="A39" s="9"/>
      <c r="C39" s="13" t="s">
        <v>6</v>
      </c>
      <c r="D39" s="10" t="s">
        <v>59</v>
      </c>
      <c r="E39" s="11">
        <v>4</v>
      </c>
      <c r="F39" s="11">
        <v>6</v>
      </c>
      <c r="G39" s="12" t="s">
        <v>103</v>
      </c>
    </row>
    <row r="40" spans="1:7" x14ac:dyDescent="0.15">
      <c r="A40" s="9"/>
      <c r="B40" s="47" t="s">
        <v>93</v>
      </c>
      <c r="C40" s="43"/>
      <c r="D40" s="13" t="s">
        <v>52</v>
      </c>
      <c r="E40" s="21">
        <v>1</v>
      </c>
      <c r="F40" s="21">
        <v>5</v>
      </c>
      <c r="G40" s="22" t="s">
        <v>89</v>
      </c>
    </row>
    <row r="41" spans="1:7" x14ac:dyDescent="0.15">
      <c r="A41" s="15"/>
      <c r="B41" s="50" t="s">
        <v>8</v>
      </c>
      <c r="C41" s="51"/>
      <c r="D41" s="16" t="s">
        <v>59</v>
      </c>
      <c r="E41" s="17">
        <v>1</v>
      </c>
      <c r="F41" s="17">
        <v>1</v>
      </c>
      <c r="G41" s="7" t="s">
        <v>55</v>
      </c>
    </row>
    <row r="42" spans="1:7" x14ac:dyDescent="0.15">
      <c r="A42" s="8" t="s">
        <v>19</v>
      </c>
      <c r="B42" s="18"/>
      <c r="C42" s="18"/>
      <c r="D42" s="20"/>
      <c r="E42" s="23">
        <f>SUM(E43,E44,E45,E46,E47,E51,E52,E53,E57,E64,E79,E80)</f>
        <v>75</v>
      </c>
      <c r="F42" s="23">
        <f>SUM(F43,F44,F45,F46,F47,F51,F52,F53,F57,F64,F79,F80)</f>
        <v>607</v>
      </c>
      <c r="G42" s="24"/>
    </row>
    <row r="43" spans="1:7" x14ac:dyDescent="0.15">
      <c r="A43" s="9"/>
      <c r="B43" s="47" t="s">
        <v>12</v>
      </c>
      <c r="C43" s="43"/>
      <c r="D43" s="10" t="s">
        <v>10</v>
      </c>
      <c r="E43" s="11">
        <v>1</v>
      </c>
      <c r="F43" s="11">
        <v>1</v>
      </c>
      <c r="G43" s="12" t="s">
        <v>36</v>
      </c>
    </row>
    <row r="44" spans="1:7" x14ac:dyDescent="0.15">
      <c r="A44" s="9"/>
      <c r="B44" s="47" t="s">
        <v>39</v>
      </c>
      <c r="C44" s="43"/>
      <c r="D44" s="10" t="s">
        <v>10</v>
      </c>
      <c r="E44" s="11">
        <v>1</v>
      </c>
      <c r="F44" s="11">
        <v>73</v>
      </c>
      <c r="G44" s="12" t="s">
        <v>40</v>
      </c>
    </row>
    <row r="45" spans="1:7" x14ac:dyDescent="0.15">
      <c r="A45" s="9"/>
      <c r="B45" s="47" t="s">
        <v>41</v>
      </c>
      <c r="C45" s="43"/>
      <c r="D45" s="10" t="s">
        <v>10</v>
      </c>
      <c r="E45" s="11">
        <v>1</v>
      </c>
      <c r="F45" s="11">
        <v>6</v>
      </c>
      <c r="G45" s="12"/>
    </row>
    <row r="46" spans="1:7" x14ac:dyDescent="0.15">
      <c r="A46" s="9"/>
      <c r="B46" s="47" t="s">
        <v>5</v>
      </c>
      <c r="C46" s="43"/>
      <c r="D46" s="10" t="s">
        <v>10</v>
      </c>
      <c r="E46" s="11">
        <v>1</v>
      </c>
      <c r="F46" s="11">
        <v>5</v>
      </c>
      <c r="G46" s="12" t="s">
        <v>68</v>
      </c>
    </row>
    <row r="47" spans="1:7" x14ac:dyDescent="0.15">
      <c r="A47" s="9"/>
      <c r="B47" s="44" t="s">
        <v>9</v>
      </c>
      <c r="C47" s="42"/>
      <c r="D47" s="43"/>
      <c r="E47" s="11">
        <f>SUM(E48:E50)</f>
        <v>10</v>
      </c>
      <c r="F47" s="11">
        <f>SUM(F48:F50)</f>
        <v>56</v>
      </c>
      <c r="G47" s="12"/>
    </row>
    <row r="48" spans="1:7" x14ac:dyDescent="0.15">
      <c r="A48" s="9"/>
      <c r="B48" s="45"/>
      <c r="C48" s="40"/>
      <c r="D48" s="10" t="s">
        <v>47</v>
      </c>
      <c r="E48" s="11">
        <v>1</v>
      </c>
      <c r="F48" s="11">
        <v>11</v>
      </c>
      <c r="G48" s="12" t="s">
        <v>36</v>
      </c>
    </row>
    <row r="49" spans="1:7" x14ac:dyDescent="0.15">
      <c r="A49" s="9"/>
      <c r="B49" s="45"/>
      <c r="C49" s="40"/>
      <c r="D49" s="10" t="s">
        <v>29</v>
      </c>
      <c r="E49" s="11">
        <v>1</v>
      </c>
      <c r="F49" s="11">
        <v>7</v>
      </c>
      <c r="G49" s="12" t="s">
        <v>53</v>
      </c>
    </row>
    <row r="50" spans="1:7" x14ac:dyDescent="0.15">
      <c r="A50" s="9"/>
      <c r="B50" s="46"/>
      <c r="C50" s="27"/>
      <c r="D50" s="10" t="s">
        <v>10</v>
      </c>
      <c r="E50" s="11">
        <v>8</v>
      </c>
      <c r="F50" s="11">
        <v>38</v>
      </c>
      <c r="G50" s="12" t="s">
        <v>102</v>
      </c>
    </row>
    <row r="51" spans="1:7" x14ac:dyDescent="0.15">
      <c r="A51" s="9"/>
      <c r="B51" s="47" t="s">
        <v>46</v>
      </c>
      <c r="C51" s="43"/>
      <c r="D51" s="10" t="s">
        <v>10</v>
      </c>
      <c r="E51" s="11">
        <v>1</v>
      </c>
      <c r="F51" s="11">
        <v>7</v>
      </c>
      <c r="G51" s="12" t="s">
        <v>34</v>
      </c>
    </row>
    <row r="52" spans="1:7" x14ac:dyDescent="0.15">
      <c r="A52" s="9"/>
      <c r="B52" s="47" t="s">
        <v>14</v>
      </c>
      <c r="C52" s="43"/>
      <c r="D52" s="10" t="s">
        <v>52</v>
      </c>
      <c r="E52" s="11">
        <v>3</v>
      </c>
      <c r="F52" s="11">
        <v>67</v>
      </c>
      <c r="G52" s="12" t="s">
        <v>54</v>
      </c>
    </row>
    <row r="53" spans="1:7" x14ac:dyDescent="0.15">
      <c r="A53" s="9"/>
      <c r="B53" s="44" t="s">
        <v>25</v>
      </c>
      <c r="C53" s="42"/>
      <c r="D53" s="43"/>
      <c r="E53" s="11">
        <f>SUM(E54:E56)</f>
        <v>5</v>
      </c>
      <c r="F53" s="11">
        <f>SUM(F54:F56)</f>
        <v>113</v>
      </c>
      <c r="G53" s="12"/>
    </row>
    <row r="54" spans="1:7" x14ac:dyDescent="0.15">
      <c r="A54" s="9"/>
      <c r="B54" s="45"/>
      <c r="C54" s="40"/>
      <c r="D54" s="19" t="s">
        <v>129</v>
      </c>
      <c r="E54" s="11">
        <v>2</v>
      </c>
      <c r="F54" s="11">
        <v>83</v>
      </c>
      <c r="G54" s="12" t="s">
        <v>83</v>
      </c>
    </row>
    <row r="55" spans="1:7" x14ac:dyDescent="0.15">
      <c r="A55" s="9"/>
      <c r="B55" s="45"/>
      <c r="C55" s="40"/>
      <c r="D55" s="10" t="s">
        <v>130</v>
      </c>
      <c r="E55" s="11">
        <v>1</v>
      </c>
      <c r="F55" s="11">
        <v>7</v>
      </c>
      <c r="G55" s="12" t="s">
        <v>89</v>
      </c>
    </row>
    <row r="56" spans="1:7" x14ac:dyDescent="0.15">
      <c r="A56" s="9"/>
      <c r="B56" s="46"/>
      <c r="C56" s="27"/>
      <c r="D56" s="10" t="s">
        <v>110</v>
      </c>
      <c r="E56" s="11">
        <v>2</v>
      </c>
      <c r="F56" s="11">
        <v>23</v>
      </c>
      <c r="G56" s="12" t="s">
        <v>92</v>
      </c>
    </row>
    <row r="57" spans="1:7" x14ac:dyDescent="0.15">
      <c r="A57" s="9"/>
      <c r="B57" s="44" t="s">
        <v>24</v>
      </c>
      <c r="C57" s="48"/>
      <c r="D57" s="43"/>
      <c r="E57" s="11">
        <f>SUM(E58,E61,E62,E63)</f>
        <v>15</v>
      </c>
      <c r="F57" s="11">
        <f>SUM(F58,F61,F62,F63)</f>
        <v>83</v>
      </c>
      <c r="G57" s="12"/>
    </row>
    <row r="58" spans="1:7" x14ac:dyDescent="0.15">
      <c r="A58" s="9"/>
      <c r="B58" s="14"/>
      <c r="C58" s="44" t="s">
        <v>121</v>
      </c>
      <c r="D58" s="43"/>
      <c r="E58" s="11">
        <f>SUM(E59:E60)</f>
        <v>2</v>
      </c>
      <c r="F58" s="11">
        <f>SUM(F59:F60)</f>
        <v>35</v>
      </c>
      <c r="G58" s="12"/>
    </row>
    <row r="59" spans="1:7" x14ac:dyDescent="0.15">
      <c r="A59" s="9"/>
      <c r="B59" s="14"/>
      <c r="C59" s="14"/>
      <c r="D59" s="10" t="s">
        <v>108</v>
      </c>
      <c r="E59" s="11">
        <v>1</v>
      </c>
      <c r="F59" s="11">
        <v>32</v>
      </c>
      <c r="G59" s="12" t="s">
        <v>109</v>
      </c>
    </row>
    <row r="60" spans="1:7" x14ac:dyDescent="0.15">
      <c r="A60" s="9"/>
      <c r="B60" s="14"/>
      <c r="C60" s="19"/>
      <c r="D60" s="10" t="s">
        <v>110</v>
      </c>
      <c r="E60" s="11">
        <v>1</v>
      </c>
      <c r="F60" s="11">
        <v>3</v>
      </c>
      <c r="G60" s="12" t="s">
        <v>111</v>
      </c>
    </row>
    <row r="61" spans="1:7" x14ac:dyDescent="0.15">
      <c r="A61" s="9"/>
      <c r="C61" s="10" t="s">
        <v>122</v>
      </c>
      <c r="D61" s="10" t="s">
        <v>74</v>
      </c>
      <c r="E61" s="11">
        <v>1</v>
      </c>
      <c r="F61" s="11">
        <v>1</v>
      </c>
      <c r="G61" s="12" t="s">
        <v>75</v>
      </c>
    </row>
    <row r="62" spans="1:7" x14ac:dyDescent="0.15">
      <c r="A62" s="9"/>
      <c r="C62" s="10" t="s">
        <v>123</v>
      </c>
      <c r="D62" s="10" t="s">
        <v>10</v>
      </c>
      <c r="E62" s="11">
        <v>1</v>
      </c>
      <c r="F62" s="11">
        <v>4</v>
      </c>
      <c r="G62" s="12" t="s">
        <v>75</v>
      </c>
    </row>
    <row r="63" spans="1:7" x14ac:dyDescent="0.15">
      <c r="A63" s="9"/>
      <c r="C63" s="10" t="s">
        <v>6</v>
      </c>
      <c r="D63" s="10" t="s">
        <v>10</v>
      </c>
      <c r="E63" s="11">
        <v>11</v>
      </c>
      <c r="F63" s="11">
        <v>43</v>
      </c>
      <c r="G63" s="12" t="s">
        <v>102</v>
      </c>
    </row>
    <row r="64" spans="1:7" x14ac:dyDescent="0.15">
      <c r="A64" s="9"/>
      <c r="B64" s="44" t="s">
        <v>27</v>
      </c>
      <c r="C64" s="48"/>
      <c r="D64" s="43"/>
      <c r="E64" s="11">
        <f>SUM(E65,E66,E69,E70,E76,E78)</f>
        <v>21</v>
      </c>
      <c r="F64" s="11">
        <f>SUM(F65,F66,F69,F70,F76,F78)</f>
        <v>115</v>
      </c>
      <c r="G64" s="12"/>
    </row>
    <row r="65" spans="1:7" x14ac:dyDescent="0.15">
      <c r="A65" s="9"/>
      <c r="C65" s="10" t="s">
        <v>124</v>
      </c>
      <c r="D65" s="10" t="s">
        <v>30</v>
      </c>
      <c r="E65" s="11">
        <v>1</v>
      </c>
      <c r="F65" s="11">
        <v>8</v>
      </c>
      <c r="G65" s="12" t="s">
        <v>40</v>
      </c>
    </row>
    <row r="66" spans="1:7" x14ac:dyDescent="0.15">
      <c r="A66" s="9"/>
      <c r="C66" s="44" t="s">
        <v>125</v>
      </c>
      <c r="D66" s="43"/>
      <c r="E66" s="11">
        <f>SUM(E67:E68)</f>
        <v>2</v>
      </c>
      <c r="F66" s="11">
        <f>SUM(F67:F68)</f>
        <v>18</v>
      </c>
      <c r="G66" s="12"/>
    </row>
    <row r="67" spans="1:7" x14ac:dyDescent="0.15">
      <c r="A67" s="9"/>
      <c r="B67" s="14"/>
      <c r="C67" s="14"/>
      <c r="D67" s="10" t="s">
        <v>38</v>
      </c>
      <c r="E67" s="11">
        <v>1</v>
      </c>
      <c r="F67" s="11">
        <v>16</v>
      </c>
      <c r="G67" s="12" t="s">
        <v>34</v>
      </c>
    </row>
    <row r="68" spans="1:7" x14ac:dyDescent="0.15">
      <c r="A68" s="9"/>
      <c r="B68" s="14"/>
      <c r="C68" s="19"/>
      <c r="D68" s="10" t="s">
        <v>57</v>
      </c>
      <c r="E68" s="11">
        <v>1</v>
      </c>
      <c r="F68" s="11">
        <v>2</v>
      </c>
      <c r="G68" s="12" t="s">
        <v>53</v>
      </c>
    </row>
    <row r="69" spans="1:7" x14ac:dyDescent="0.15">
      <c r="A69" s="9"/>
      <c r="C69" s="10" t="s">
        <v>126</v>
      </c>
      <c r="D69" s="10" t="s">
        <v>15</v>
      </c>
      <c r="E69" s="11">
        <v>1</v>
      </c>
      <c r="F69" s="11">
        <v>4</v>
      </c>
      <c r="G69" s="12" t="s">
        <v>64</v>
      </c>
    </row>
    <row r="70" spans="1:7" x14ac:dyDescent="0.15">
      <c r="A70" s="9"/>
      <c r="C70" s="44" t="s">
        <v>127</v>
      </c>
      <c r="D70" s="43"/>
      <c r="E70" s="11">
        <f>SUM(E71:E75)</f>
        <v>15</v>
      </c>
      <c r="F70" s="11">
        <f>SUM(F71:F75)</f>
        <v>66</v>
      </c>
      <c r="G70" s="12"/>
    </row>
    <row r="71" spans="1:7" x14ac:dyDescent="0.15">
      <c r="A71" s="9"/>
      <c r="B71" s="14"/>
      <c r="C71" s="14"/>
      <c r="D71" s="10" t="s">
        <v>70</v>
      </c>
      <c r="E71" s="11">
        <v>2</v>
      </c>
      <c r="F71" s="11">
        <v>6</v>
      </c>
      <c r="G71" s="12" t="s">
        <v>64</v>
      </c>
    </row>
    <row r="72" spans="1:7" x14ac:dyDescent="0.15">
      <c r="A72" s="9"/>
      <c r="B72" s="14"/>
      <c r="C72" s="14"/>
      <c r="D72" s="10" t="s">
        <v>82</v>
      </c>
      <c r="E72" s="11">
        <v>1</v>
      </c>
      <c r="F72" s="11">
        <v>2</v>
      </c>
      <c r="G72" s="12" t="s">
        <v>75</v>
      </c>
    </row>
    <row r="73" spans="1:7" x14ac:dyDescent="0.15">
      <c r="A73" s="9"/>
      <c r="B73" s="14"/>
      <c r="C73" s="14"/>
      <c r="D73" s="10" t="s">
        <v>112</v>
      </c>
      <c r="E73" s="11">
        <v>1</v>
      </c>
      <c r="F73" s="11">
        <v>10</v>
      </c>
      <c r="G73" s="12" t="s">
        <v>113</v>
      </c>
    </row>
    <row r="74" spans="1:7" x14ac:dyDescent="0.15">
      <c r="A74" s="9"/>
      <c r="B74" s="14"/>
      <c r="C74" s="14"/>
      <c r="D74" s="10" t="s">
        <v>37</v>
      </c>
      <c r="E74" s="11">
        <v>6</v>
      </c>
      <c r="F74" s="11">
        <v>16</v>
      </c>
      <c r="G74" s="12" t="s">
        <v>107</v>
      </c>
    </row>
    <row r="75" spans="1:7" x14ac:dyDescent="0.15">
      <c r="A75" s="9"/>
      <c r="B75" s="14"/>
      <c r="C75" s="19"/>
      <c r="D75" s="10" t="s">
        <v>56</v>
      </c>
      <c r="E75" s="11">
        <v>5</v>
      </c>
      <c r="F75" s="11">
        <v>32</v>
      </c>
      <c r="G75" s="12" t="s">
        <v>66</v>
      </c>
    </row>
    <row r="76" spans="1:7" x14ac:dyDescent="0.15">
      <c r="A76" s="9"/>
      <c r="B76" s="14"/>
      <c r="C76" s="44" t="s">
        <v>27</v>
      </c>
      <c r="D76" s="43"/>
      <c r="E76" s="11">
        <f>SUM(E77:E77)</f>
        <v>1</v>
      </c>
      <c r="F76" s="11">
        <f>SUM(F77:F77)</f>
        <v>11</v>
      </c>
      <c r="G76" s="12"/>
    </row>
    <row r="77" spans="1:7" x14ac:dyDescent="0.15">
      <c r="A77" s="9"/>
      <c r="B77" s="14"/>
      <c r="C77" s="14"/>
      <c r="D77" s="10" t="s">
        <v>37</v>
      </c>
      <c r="E77" s="11">
        <v>1</v>
      </c>
      <c r="F77" s="11">
        <v>11</v>
      </c>
      <c r="G77" s="12" t="s">
        <v>68</v>
      </c>
    </row>
    <row r="78" spans="1:7" x14ac:dyDescent="0.15">
      <c r="A78" s="9"/>
      <c r="C78" s="10" t="s">
        <v>128</v>
      </c>
      <c r="D78" s="10" t="s">
        <v>52</v>
      </c>
      <c r="E78" s="11">
        <v>1</v>
      </c>
      <c r="F78" s="11">
        <v>8</v>
      </c>
      <c r="G78" s="12" t="s">
        <v>64</v>
      </c>
    </row>
    <row r="79" spans="1:7" x14ac:dyDescent="0.15">
      <c r="A79" s="9"/>
      <c r="B79" s="47" t="s">
        <v>11</v>
      </c>
      <c r="C79" s="43"/>
      <c r="D79" s="10" t="s">
        <v>52</v>
      </c>
      <c r="E79" s="11">
        <v>3</v>
      </c>
      <c r="F79" s="11">
        <v>23</v>
      </c>
      <c r="G79" s="12" t="s">
        <v>84</v>
      </c>
    </row>
    <row r="80" spans="1:7" x14ac:dyDescent="0.15">
      <c r="A80" s="9"/>
      <c r="B80" s="44" t="s">
        <v>98</v>
      </c>
      <c r="C80" s="42"/>
      <c r="D80" s="49"/>
      <c r="E80" s="21">
        <f>SUM(E81:E82)</f>
        <v>13</v>
      </c>
      <c r="F80" s="21">
        <f>SUM(F81:F82)</f>
        <v>58</v>
      </c>
      <c r="G80" s="22"/>
    </row>
    <row r="81" spans="1:7" x14ac:dyDescent="0.15">
      <c r="A81" s="9"/>
      <c r="B81" s="45"/>
      <c r="C81" s="40"/>
      <c r="D81" s="13" t="s">
        <v>99</v>
      </c>
      <c r="E81" s="21">
        <v>12</v>
      </c>
      <c r="F81" s="21">
        <v>56</v>
      </c>
      <c r="G81" s="22" t="s">
        <v>91</v>
      </c>
    </row>
    <row r="82" spans="1:7" x14ac:dyDescent="0.15">
      <c r="A82" s="15"/>
      <c r="B82" s="54"/>
      <c r="C82" s="41"/>
      <c r="D82" s="16" t="s">
        <v>100</v>
      </c>
      <c r="E82" s="17">
        <v>1</v>
      </c>
      <c r="F82" s="17">
        <v>2</v>
      </c>
      <c r="G82" s="7" t="s">
        <v>89</v>
      </c>
    </row>
    <row r="83" spans="1:7" x14ac:dyDescent="0.15">
      <c r="A83" s="8" t="s">
        <v>60</v>
      </c>
      <c r="B83" s="18"/>
      <c r="C83" s="18"/>
      <c r="D83" s="20"/>
      <c r="E83" s="23">
        <f>SUM(E84,E87)</f>
        <v>5</v>
      </c>
      <c r="F83" s="23">
        <f>SUM(F84,F87)</f>
        <v>47</v>
      </c>
      <c r="G83" s="24"/>
    </row>
    <row r="84" spans="1:7" x14ac:dyDescent="0.15">
      <c r="A84" s="25"/>
      <c r="B84" s="44" t="s">
        <v>6</v>
      </c>
      <c r="C84" s="48"/>
      <c r="D84" s="43"/>
      <c r="E84" s="32">
        <f>SUM(E85:E86)</f>
        <v>4</v>
      </c>
      <c r="F84" s="32">
        <f>SUM(F85:F86)</f>
        <v>26</v>
      </c>
      <c r="G84" s="12" t="s">
        <v>62</v>
      </c>
    </row>
    <row r="85" spans="1:7" x14ac:dyDescent="0.15">
      <c r="A85" s="25"/>
      <c r="B85" s="45"/>
      <c r="C85" s="10" t="s">
        <v>6</v>
      </c>
      <c r="D85" s="10" t="s">
        <v>61</v>
      </c>
      <c r="E85" s="32">
        <v>3</v>
      </c>
      <c r="F85" s="32">
        <v>3</v>
      </c>
      <c r="G85" s="12" t="s">
        <v>94</v>
      </c>
    </row>
    <row r="86" spans="1:7" x14ac:dyDescent="0.15">
      <c r="A86" s="25"/>
      <c r="B86" s="46"/>
      <c r="C86" s="13" t="s">
        <v>119</v>
      </c>
      <c r="D86" s="13" t="s">
        <v>81</v>
      </c>
      <c r="E86" s="36">
        <v>1</v>
      </c>
      <c r="F86" s="36">
        <v>23</v>
      </c>
      <c r="G86" s="22" t="s">
        <v>89</v>
      </c>
    </row>
    <row r="87" spans="1:7" x14ac:dyDescent="0.15">
      <c r="A87" s="15"/>
      <c r="B87" s="50" t="s">
        <v>78</v>
      </c>
      <c r="C87" s="51"/>
      <c r="D87" s="16" t="s">
        <v>61</v>
      </c>
      <c r="E87" s="36">
        <v>1</v>
      </c>
      <c r="F87" s="57">
        <v>21</v>
      </c>
      <c r="G87" s="7" t="s">
        <v>75</v>
      </c>
    </row>
    <row r="88" spans="1:7" x14ac:dyDescent="0.15">
      <c r="A88" s="33" t="s">
        <v>79</v>
      </c>
      <c r="B88" s="52" t="s">
        <v>80</v>
      </c>
      <c r="C88" s="53"/>
      <c r="D88" s="26" t="s">
        <v>81</v>
      </c>
      <c r="E88" s="34">
        <v>1</v>
      </c>
      <c r="F88" s="34">
        <v>6</v>
      </c>
      <c r="G88" s="35" t="s">
        <v>75</v>
      </c>
    </row>
    <row r="89" spans="1:7" x14ac:dyDescent="0.15">
      <c r="A89" s="25" t="s">
        <v>18</v>
      </c>
      <c r="B89" s="52" t="s">
        <v>9</v>
      </c>
      <c r="C89" s="53"/>
      <c r="D89" s="30" t="s">
        <v>67</v>
      </c>
      <c r="E89" s="31">
        <v>6</v>
      </c>
      <c r="F89" s="31">
        <v>125</v>
      </c>
      <c r="G89" s="29" t="s">
        <v>114</v>
      </c>
    </row>
    <row r="90" spans="1:7" x14ac:dyDescent="0.15">
      <c r="A90" s="33" t="s">
        <v>51</v>
      </c>
      <c r="B90" s="52" t="s">
        <v>115</v>
      </c>
      <c r="C90" s="53"/>
      <c r="D90" s="26" t="s">
        <v>52</v>
      </c>
      <c r="E90" s="34">
        <v>1</v>
      </c>
      <c r="F90" s="34">
        <v>88</v>
      </c>
      <c r="G90" s="35" t="s">
        <v>116</v>
      </c>
    </row>
    <row r="91" spans="1:7" x14ac:dyDescent="0.15">
      <c r="A91" s="25" t="s">
        <v>28</v>
      </c>
      <c r="B91" s="55" t="s">
        <v>71</v>
      </c>
      <c r="C91" s="20"/>
      <c r="D91" s="27" t="s">
        <v>52</v>
      </c>
      <c r="E91" s="28">
        <v>3</v>
      </c>
      <c r="F91" s="28">
        <v>84</v>
      </c>
      <c r="G91" s="29" t="s">
        <v>90</v>
      </c>
    </row>
    <row r="92" spans="1:7" x14ac:dyDescent="0.15">
      <c r="A92" s="33" t="s">
        <v>105</v>
      </c>
      <c r="B92" s="52" t="s">
        <v>8</v>
      </c>
      <c r="C92" s="53"/>
      <c r="D92" s="26" t="s">
        <v>104</v>
      </c>
      <c r="E92" s="34">
        <v>1</v>
      </c>
      <c r="F92" s="34">
        <v>2</v>
      </c>
      <c r="G92" s="35" t="s">
        <v>106</v>
      </c>
    </row>
    <row r="93" spans="1:7" x14ac:dyDescent="0.15">
      <c r="A93" s="8" t="s">
        <v>32</v>
      </c>
      <c r="B93" s="18"/>
      <c r="C93" s="18"/>
      <c r="D93" s="20"/>
      <c r="E93" s="23">
        <f>SUM(E94:E96)</f>
        <v>7</v>
      </c>
      <c r="F93" s="23">
        <f>SUM(F94:F96)</f>
        <v>110</v>
      </c>
      <c r="G93" s="24"/>
    </row>
    <row r="94" spans="1:7" x14ac:dyDescent="0.15">
      <c r="A94" s="9"/>
      <c r="B94" s="44" t="s">
        <v>31</v>
      </c>
      <c r="C94" s="49"/>
      <c r="D94" s="10" t="s">
        <v>63</v>
      </c>
      <c r="E94" s="11">
        <v>5</v>
      </c>
      <c r="F94" s="11">
        <v>95</v>
      </c>
      <c r="G94" s="12" t="s">
        <v>73</v>
      </c>
    </row>
    <row r="95" spans="1:7" x14ac:dyDescent="0.15">
      <c r="A95" s="9"/>
      <c r="B95" s="47" t="s">
        <v>48</v>
      </c>
      <c r="C95" s="49"/>
      <c r="D95" s="13" t="s">
        <v>59</v>
      </c>
      <c r="E95" s="21">
        <v>1</v>
      </c>
      <c r="F95" s="21">
        <v>1</v>
      </c>
      <c r="G95" s="22" t="s">
        <v>36</v>
      </c>
    </row>
    <row r="96" spans="1:7" x14ac:dyDescent="0.15">
      <c r="A96" s="15"/>
      <c r="B96" s="50" t="s">
        <v>44</v>
      </c>
      <c r="C96" s="51"/>
      <c r="D96" s="16" t="s">
        <v>49</v>
      </c>
      <c r="E96" s="17">
        <v>1</v>
      </c>
      <c r="F96" s="17">
        <v>14</v>
      </c>
      <c r="G96" s="7" t="s">
        <v>40</v>
      </c>
    </row>
    <row r="97" spans="1:7" x14ac:dyDescent="0.15">
      <c r="A97" s="3"/>
      <c r="B97" s="3"/>
      <c r="C97" s="3"/>
      <c r="D97" s="3" t="s">
        <v>17</v>
      </c>
      <c r="E97" s="4">
        <f>SUM(E4,E31,E32,E36,E42,E83,E88,E89,E90,E91,E92,E93)</f>
        <v>169</v>
      </c>
      <c r="F97" s="4">
        <f>SUM(F4,F31,F32,F36,F42,F83,F88,F89,F90,F91,F92,F93)</f>
        <v>1518</v>
      </c>
      <c r="G97" s="3"/>
    </row>
  </sheetData>
  <mergeCells count="4">
    <mergeCell ref="A2:A3"/>
    <mergeCell ref="D2:D3"/>
    <mergeCell ref="G2:G3"/>
    <mergeCell ref="B2:C3"/>
  </mergeCells>
  <phoneticPr fontId="1"/>
  <pageMargins left="0.25" right="0.25" top="0.75" bottom="0.75" header="0.3" footer="0.3"/>
  <pageSetup paperSize="8" orientation="portrait" r:id="rId1"/>
  <ignoredErrors>
    <ignoredError sqref="E5:F5 E26:F26 E37:F37 E47:F47 E58:F58 E66:F66 E84:F8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