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40" yWindow="390" windowWidth="14235" windowHeight="12630"/>
  </bookViews>
  <sheets>
    <sheet name="Tab.47 中世陶磁器類集計表" sheetId="9" r:id="rId1"/>
  </sheets>
  <calcPr calcId="145621" concurrentCalc="0"/>
</workbook>
</file>

<file path=xl/calcChain.xml><?xml version="1.0" encoding="utf-8"?>
<calcChain xmlns="http://schemas.openxmlformats.org/spreadsheetml/2006/main">
  <c r="F11" i="9" l="1"/>
  <c r="E11" i="9"/>
  <c r="E85" i="9"/>
  <c r="E54" i="9"/>
  <c r="E53" i="9"/>
  <c r="E22" i="9"/>
  <c r="E5" i="9"/>
  <c r="F71" i="9"/>
  <c r="E71" i="9"/>
  <c r="E16" i="9"/>
  <c r="E14" i="9"/>
  <c r="F5" i="9"/>
  <c r="F16" i="9"/>
  <c r="F14" i="9"/>
  <c r="F85" i="9"/>
  <c r="F22" i="9"/>
  <c r="F40" i="9"/>
  <c r="E40" i="9"/>
  <c r="F62" i="9"/>
  <c r="E62" i="9"/>
  <c r="F50" i="9"/>
  <c r="E50" i="9"/>
  <c r="E47" i="9"/>
  <c r="E97" i="9"/>
  <c r="F103" i="9"/>
  <c r="E103" i="9"/>
  <c r="F97" i="9"/>
  <c r="F94" i="9"/>
  <c r="E94" i="9"/>
  <c r="E93" i="9"/>
  <c r="F93" i="9"/>
  <c r="F89" i="9"/>
  <c r="F88" i="9"/>
  <c r="E89" i="9"/>
  <c r="E88" i="9"/>
  <c r="E77" i="9"/>
  <c r="E70" i="9"/>
  <c r="F77" i="9"/>
  <c r="E67" i="9"/>
  <c r="F67" i="9"/>
  <c r="F54" i="9"/>
  <c r="F53" i="9"/>
  <c r="F32" i="9"/>
  <c r="E32" i="9"/>
  <c r="F4" i="9"/>
  <c r="E4" i="9"/>
  <c r="E66" i="9"/>
  <c r="E37" i="9"/>
  <c r="E31" i="9"/>
  <c r="F37" i="9"/>
  <c r="F31" i="9"/>
  <c r="E28" i="9"/>
  <c r="F44" i="9"/>
  <c r="E44" i="9"/>
  <c r="E43" i="9"/>
  <c r="F47" i="9"/>
  <c r="E21" i="9"/>
  <c r="E109" i="9"/>
  <c r="F43" i="9"/>
  <c r="F70" i="9"/>
  <c r="F66" i="9"/>
  <c r="F28" i="9"/>
  <c r="F21" i="9"/>
  <c r="F109" i="9"/>
</calcChain>
</file>

<file path=xl/sharedStrings.xml><?xml version="1.0" encoding="utf-8"?>
<sst xmlns="http://schemas.openxmlformats.org/spreadsheetml/2006/main" count="207" uniqueCount="174">
  <si>
    <t>産地</t>
    <rPh sb="0" eb="2">
      <t>サンチ</t>
    </rPh>
    <phoneticPr fontId="1"/>
  </si>
  <si>
    <t>機種</t>
    <rPh sb="0" eb="2">
      <t>キシュ</t>
    </rPh>
    <phoneticPr fontId="1"/>
  </si>
  <si>
    <t>型式</t>
    <rPh sb="0" eb="1">
      <t>カタ</t>
    </rPh>
    <rPh sb="1" eb="2">
      <t>シキ</t>
    </rPh>
    <phoneticPr fontId="1"/>
  </si>
  <si>
    <t>点数</t>
    <rPh sb="0" eb="2">
      <t>テンスウ</t>
    </rPh>
    <phoneticPr fontId="1"/>
  </si>
  <si>
    <t>重量(ｇ)</t>
    <rPh sb="0" eb="2">
      <t>ジュウリョウ</t>
    </rPh>
    <phoneticPr fontId="1"/>
  </si>
  <si>
    <t>内耳鍋</t>
    <rPh sb="0" eb="2">
      <t>ナイジ</t>
    </rPh>
    <rPh sb="2" eb="3">
      <t>ナベ</t>
    </rPh>
    <phoneticPr fontId="1"/>
  </si>
  <si>
    <t>羽釜</t>
    <rPh sb="0" eb="2">
      <t>ハガマ</t>
    </rPh>
    <phoneticPr fontId="1"/>
  </si>
  <si>
    <t>後Ⅰ</t>
    <rPh sb="0" eb="1">
      <t>ゴ</t>
    </rPh>
    <phoneticPr fontId="1"/>
  </si>
  <si>
    <t>不明</t>
    <rPh sb="0" eb="2">
      <t>フメイ</t>
    </rPh>
    <phoneticPr fontId="1"/>
  </si>
  <si>
    <t>卸皿</t>
    <rPh sb="0" eb="1">
      <t>オロシ</t>
    </rPh>
    <rPh sb="1" eb="2">
      <t>サラ</t>
    </rPh>
    <phoneticPr fontId="1"/>
  </si>
  <si>
    <t>古瀬戸中期</t>
    <rPh sb="0" eb="3">
      <t>コセト</t>
    </rPh>
    <rPh sb="3" eb="5">
      <t>チュウキ</t>
    </rPh>
    <phoneticPr fontId="1"/>
  </si>
  <si>
    <t>D類</t>
    <rPh sb="1" eb="2">
      <t>ルイ</t>
    </rPh>
    <phoneticPr fontId="1"/>
  </si>
  <si>
    <t>古瀬戸後期</t>
    <rPh sb="0" eb="5">
      <t>コセトコウキ</t>
    </rPh>
    <phoneticPr fontId="1"/>
  </si>
  <si>
    <t>―</t>
  </si>
  <si>
    <t>A類</t>
    <rPh sb="1" eb="2">
      <t>ルイ</t>
    </rPh>
    <phoneticPr fontId="1"/>
  </si>
  <si>
    <t>カワラケ</t>
    <phoneticPr fontId="1"/>
  </si>
  <si>
    <t>擂鉢</t>
    <rPh sb="0" eb="2">
      <t>スリバチ</t>
    </rPh>
    <phoneticPr fontId="1"/>
  </si>
  <si>
    <t>10型式</t>
    <rPh sb="2" eb="3">
      <t>カタ</t>
    </rPh>
    <rPh sb="3" eb="4">
      <t>シキ</t>
    </rPh>
    <phoneticPr fontId="2"/>
  </si>
  <si>
    <t>D類</t>
    <rPh sb="1" eb="2">
      <t>ルイ</t>
    </rPh>
    <phoneticPr fontId="2"/>
  </si>
  <si>
    <t>白磁</t>
    <rPh sb="0" eb="1">
      <t>ハク</t>
    </rPh>
    <phoneticPr fontId="1"/>
  </si>
  <si>
    <t>8型式</t>
    <rPh sb="1" eb="2">
      <t>カタ</t>
    </rPh>
    <rPh sb="2" eb="3">
      <t>シキ</t>
    </rPh>
    <phoneticPr fontId="2"/>
  </si>
  <si>
    <t>後期様式</t>
    <rPh sb="0" eb="2">
      <t>コウキ</t>
    </rPh>
    <rPh sb="2" eb="4">
      <t>ヨウシキ</t>
    </rPh>
    <phoneticPr fontId="1"/>
  </si>
  <si>
    <t>後Ⅳ(新)</t>
    <rPh sb="0" eb="1">
      <t>ウシ</t>
    </rPh>
    <rPh sb="3" eb="4">
      <t>シン</t>
    </rPh>
    <phoneticPr fontId="2"/>
  </si>
  <si>
    <t>総数</t>
    <rPh sb="0" eb="2">
      <t>ソウスウ</t>
    </rPh>
    <phoneticPr fontId="1"/>
  </si>
  <si>
    <t>在地系土器</t>
    <rPh sb="3" eb="5">
      <t>ドキ</t>
    </rPh>
    <phoneticPr fontId="1"/>
  </si>
  <si>
    <t>擂鉢</t>
    <rPh sb="0" eb="1">
      <t>ス</t>
    </rPh>
    <rPh sb="1" eb="2">
      <t>ハチ</t>
    </rPh>
    <phoneticPr fontId="1"/>
  </si>
  <si>
    <t>志戸呂産陶器</t>
    <rPh sb="0" eb="3">
      <t>シトロ</t>
    </rPh>
    <rPh sb="3" eb="4">
      <t>サン</t>
    </rPh>
    <rPh sb="4" eb="6">
      <t>トウキ</t>
    </rPh>
    <phoneticPr fontId="1"/>
  </si>
  <si>
    <t>碗</t>
    <rPh sb="0" eb="1">
      <t>ワン</t>
    </rPh>
    <phoneticPr fontId="1"/>
  </si>
  <si>
    <t>皿</t>
    <rPh sb="0" eb="1">
      <t>サラ</t>
    </rPh>
    <phoneticPr fontId="1"/>
  </si>
  <si>
    <t>深皿・大皿・盤類</t>
    <rPh sb="0" eb="2">
      <t>フカザラ</t>
    </rPh>
    <rPh sb="3" eb="5">
      <t>オオザラ</t>
    </rPh>
    <rPh sb="6" eb="7">
      <t>バン</t>
    </rPh>
    <rPh sb="7" eb="8">
      <t>ルイ</t>
    </rPh>
    <phoneticPr fontId="1"/>
  </si>
  <si>
    <t>後II</t>
    <phoneticPr fontId="1"/>
  </si>
  <si>
    <t>後I～II</t>
    <rPh sb="0" eb="1">
      <t>ゴ</t>
    </rPh>
    <phoneticPr fontId="1"/>
  </si>
  <si>
    <t>後II</t>
    <rPh sb="0" eb="1">
      <t>ゴ</t>
    </rPh>
    <phoneticPr fontId="1"/>
  </si>
  <si>
    <t>後III</t>
    <rPh sb="0" eb="1">
      <t>ゴ</t>
    </rPh>
    <phoneticPr fontId="1"/>
  </si>
  <si>
    <t>後III～IV</t>
    <rPh sb="0" eb="1">
      <t>ウシロ</t>
    </rPh>
    <phoneticPr fontId="1"/>
  </si>
  <si>
    <t>後IV(新)</t>
    <rPh sb="0" eb="1">
      <t>ウシロ</t>
    </rPh>
    <rPh sb="4" eb="5">
      <t>シン</t>
    </rPh>
    <phoneticPr fontId="1"/>
  </si>
  <si>
    <t>後I</t>
    <rPh sb="0" eb="1">
      <t>ウシロ</t>
    </rPh>
    <phoneticPr fontId="1"/>
  </si>
  <si>
    <t>後II</t>
    <rPh sb="0" eb="1">
      <t>ウシロ</t>
    </rPh>
    <phoneticPr fontId="1"/>
  </si>
  <si>
    <t>後IV</t>
    <rPh sb="0" eb="1">
      <t>ウシロ</t>
    </rPh>
    <phoneticPr fontId="1"/>
  </si>
  <si>
    <t>鉢</t>
    <rPh sb="0" eb="1">
      <t>ハチ</t>
    </rPh>
    <phoneticPr fontId="1"/>
  </si>
  <si>
    <t>常滑産陶器</t>
    <rPh sb="0" eb="2">
      <t>トコナメ</t>
    </rPh>
    <rPh sb="2" eb="3">
      <t>サン</t>
    </rPh>
    <rPh sb="3" eb="5">
      <t>トウキ</t>
    </rPh>
    <phoneticPr fontId="1"/>
  </si>
  <si>
    <t>甕</t>
    <rPh sb="0" eb="1">
      <t>カメ</t>
    </rPh>
    <phoneticPr fontId="1"/>
  </si>
  <si>
    <t>9型式</t>
    <phoneticPr fontId="1"/>
  </si>
  <si>
    <t>備前産陶器</t>
    <rPh sb="2" eb="3">
      <t>サン</t>
    </rPh>
    <rPh sb="3" eb="5">
      <t>トウキ</t>
    </rPh>
    <phoneticPr fontId="1"/>
  </si>
  <si>
    <t>瀬戸･美濃系陶器</t>
    <rPh sb="6" eb="8">
      <t>トウキ</t>
    </rPh>
    <phoneticPr fontId="1"/>
  </si>
  <si>
    <t>III類</t>
    <rPh sb="3" eb="4">
      <t>ルイ</t>
    </rPh>
    <phoneticPr fontId="2"/>
  </si>
  <si>
    <t>R種のみ</t>
    <rPh sb="1" eb="2">
      <t>シュ</t>
    </rPh>
    <phoneticPr fontId="1"/>
  </si>
  <si>
    <t>A類</t>
    <rPh sb="1" eb="2">
      <t>ルイ</t>
    </rPh>
    <phoneticPr fontId="2"/>
  </si>
  <si>
    <t>B類</t>
    <rPh sb="1" eb="2">
      <t>ルイ</t>
    </rPh>
    <phoneticPr fontId="2"/>
  </si>
  <si>
    <t>E-2類</t>
    <rPh sb="3" eb="4">
      <t>ルイ</t>
    </rPh>
    <phoneticPr fontId="1"/>
  </si>
  <si>
    <t>釜</t>
    <rPh sb="0" eb="1">
      <t>カマ</t>
    </rPh>
    <phoneticPr fontId="1"/>
  </si>
  <si>
    <t>南伊勢系土器</t>
    <rPh sb="0" eb="1">
      <t>ミナミ</t>
    </rPh>
    <rPh sb="1" eb="3">
      <t>イセ</t>
    </rPh>
    <rPh sb="3" eb="4">
      <t>ケイ</t>
    </rPh>
    <rPh sb="4" eb="6">
      <t>ドキ</t>
    </rPh>
    <phoneticPr fontId="1"/>
  </si>
  <si>
    <t>出土遺構</t>
    <rPh sb="0" eb="2">
      <t>シュツド</t>
    </rPh>
    <rPh sb="2" eb="4">
      <t>イコウ</t>
    </rPh>
    <phoneticPr fontId="1"/>
  </si>
  <si>
    <t>9型式</t>
    <phoneticPr fontId="1"/>
  </si>
  <si>
    <t>B区001</t>
    <rPh sb="1" eb="2">
      <t>ク</t>
    </rPh>
    <phoneticPr fontId="1"/>
  </si>
  <si>
    <t>B区014</t>
    <rPh sb="1" eb="2">
      <t>ク</t>
    </rPh>
    <phoneticPr fontId="1"/>
  </si>
  <si>
    <t>古瀬戸後期</t>
    <rPh sb="0" eb="1">
      <t>コ</t>
    </rPh>
    <rPh sb="1" eb="3">
      <t>セト</t>
    </rPh>
    <rPh sb="3" eb="5">
      <t>コウキ</t>
    </rPh>
    <phoneticPr fontId="1"/>
  </si>
  <si>
    <t>A区</t>
    <rPh sb="1" eb="2">
      <t>ク</t>
    </rPh>
    <phoneticPr fontId="1"/>
  </si>
  <si>
    <t>A区011</t>
    <rPh sb="1" eb="2">
      <t>ク</t>
    </rPh>
    <phoneticPr fontId="1"/>
  </si>
  <si>
    <t>生実IV類</t>
    <rPh sb="0" eb="1">
      <t>セイ</t>
    </rPh>
    <rPh sb="1" eb="2">
      <t>ミ</t>
    </rPh>
    <rPh sb="4" eb="5">
      <t>ルイ</t>
    </rPh>
    <phoneticPr fontId="1"/>
  </si>
  <si>
    <t>大窯1</t>
    <rPh sb="0" eb="2">
      <t>オオカマ</t>
    </rPh>
    <phoneticPr fontId="1"/>
  </si>
  <si>
    <t>B区</t>
    <rPh sb="1" eb="2">
      <t>ク</t>
    </rPh>
    <phoneticPr fontId="1"/>
  </si>
  <si>
    <t>後Ⅳ（新）～大窯</t>
    <rPh sb="0" eb="1">
      <t>アト</t>
    </rPh>
    <rPh sb="3" eb="4">
      <t>シン</t>
    </rPh>
    <rPh sb="6" eb="8">
      <t>オオカマ</t>
    </rPh>
    <phoneticPr fontId="1"/>
  </si>
  <si>
    <t>B区014・22N-83</t>
    <rPh sb="1" eb="2">
      <t>ク</t>
    </rPh>
    <phoneticPr fontId="1"/>
  </si>
  <si>
    <t>B区001・019</t>
    <rPh sb="1" eb="2">
      <t>ク</t>
    </rPh>
    <phoneticPr fontId="1"/>
  </si>
  <si>
    <t>大窯3</t>
    <rPh sb="0" eb="2">
      <t>オオカマ</t>
    </rPh>
    <phoneticPr fontId="1"/>
  </si>
  <si>
    <t>C区006</t>
    <rPh sb="1" eb="2">
      <t>ク</t>
    </rPh>
    <phoneticPr fontId="1"/>
  </si>
  <si>
    <t>C～F類</t>
    <rPh sb="3" eb="4">
      <t>ルイ</t>
    </rPh>
    <phoneticPr fontId="2"/>
  </si>
  <si>
    <t>A区011・C区006</t>
    <rPh sb="1" eb="2">
      <t>ク</t>
    </rPh>
    <rPh sb="7" eb="8">
      <t>ク</t>
    </rPh>
    <phoneticPr fontId="1"/>
  </si>
  <si>
    <t>大窯</t>
    <rPh sb="0" eb="1">
      <t>オオ</t>
    </rPh>
    <rPh sb="1" eb="2">
      <t>カマ</t>
    </rPh>
    <phoneticPr fontId="1"/>
  </si>
  <si>
    <t>5トレ</t>
    <phoneticPr fontId="1"/>
  </si>
  <si>
    <t>6トレ</t>
    <phoneticPr fontId="1"/>
  </si>
  <si>
    <t>5型式</t>
    <rPh sb="1" eb="3">
      <t>カタシキ</t>
    </rPh>
    <phoneticPr fontId="1"/>
  </si>
  <si>
    <t>8トレ</t>
    <phoneticPr fontId="1"/>
  </si>
  <si>
    <t>10トレ</t>
    <phoneticPr fontId="1"/>
  </si>
  <si>
    <t>I-2類</t>
    <rPh sb="3" eb="4">
      <t>ルイ</t>
    </rPh>
    <phoneticPr fontId="1"/>
  </si>
  <si>
    <t>18S-20</t>
    <phoneticPr fontId="1"/>
  </si>
  <si>
    <t>7型式</t>
    <rPh sb="1" eb="3">
      <t>カタシキ</t>
    </rPh>
    <phoneticPr fontId="1"/>
  </si>
  <si>
    <t>16S-89</t>
    <phoneticPr fontId="1"/>
  </si>
  <si>
    <t>16S-68</t>
    <phoneticPr fontId="1"/>
  </si>
  <si>
    <t>堺産陶器</t>
    <rPh sb="0" eb="1">
      <t>サカイ</t>
    </rPh>
    <rPh sb="1" eb="2">
      <t>サン</t>
    </rPh>
    <rPh sb="2" eb="4">
      <t>トウキ</t>
    </rPh>
    <phoneticPr fontId="1"/>
  </si>
  <si>
    <t>18R-55</t>
    <phoneticPr fontId="1"/>
  </si>
  <si>
    <t>総計</t>
    <rPh sb="0" eb="2">
      <t>ソウケイ</t>
    </rPh>
    <phoneticPr fontId="1"/>
  </si>
  <si>
    <t>D区</t>
    <rPh sb="1" eb="2">
      <t>ク</t>
    </rPh>
    <phoneticPr fontId="1"/>
  </si>
  <si>
    <t>後I～III</t>
    <rPh sb="0" eb="1">
      <t>ゴ</t>
    </rPh>
    <phoneticPr fontId="1"/>
  </si>
  <si>
    <t>1トレ西</t>
    <rPh sb="3" eb="4">
      <t>ニシ</t>
    </rPh>
    <phoneticPr fontId="1"/>
  </si>
  <si>
    <t>VI類</t>
    <rPh sb="2" eb="3">
      <t>ルイ</t>
    </rPh>
    <phoneticPr fontId="1"/>
  </si>
  <si>
    <t>1トレ</t>
    <phoneticPr fontId="1"/>
  </si>
  <si>
    <t>VIII類</t>
    <rPh sb="4" eb="5">
      <t>ルイ</t>
    </rPh>
    <phoneticPr fontId="1"/>
  </si>
  <si>
    <t>16s-79</t>
    <phoneticPr fontId="1"/>
  </si>
  <si>
    <t>E群</t>
    <rPh sb="1" eb="2">
      <t>グン</t>
    </rPh>
    <phoneticPr fontId="1"/>
  </si>
  <si>
    <t>18S-11</t>
    <phoneticPr fontId="1"/>
  </si>
  <si>
    <t>椀</t>
    <rPh sb="0" eb="1">
      <t>ワン</t>
    </rPh>
    <phoneticPr fontId="1"/>
  </si>
  <si>
    <t>I-5類</t>
    <rPh sb="3" eb="4">
      <t>ルイ</t>
    </rPh>
    <phoneticPr fontId="1"/>
  </si>
  <si>
    <t>16S-78</t>
    <phoneticPr fontId="1"/>
  </si>
  <si>
    <t>17S-15・18S-02・18S-10</t>
    <phoneticPr fontId="1"/>
  </si>
  <si>
    <t>6a型式</t>
    <phoneticPr fontId="1"/>
  </si>
  <si>
    <t>17S-17</t>
    <phoneticPr fontId="1"/>
  </si>
  <si>
    <t>17S-06・17S-14</t>
    <phoneticPr fontId="1"/>
  </si>
  <si>
    <t>I-4類</t>
    <rPh sb="3" eb="4">
      <t>ルイ</t>
    </rPh>
    <phoneticPr fontId="1"/>
  </si>
  <si>
    <t>17S-08</t>
    <phoneticPr fontId="1"/>
  </si>
  <si>
    <t>17S-24</t>
    <phoneticPr fontId="1"/>
  </si>
  <si>
    <t>17S-24</t>
    <phoneticPr fontId="1"/>
  </si>
  <si>
    <t>4型式</t>
    <rPh sb="1" eb="3">
      <t>ケイシキ</t>
    </rPh>
    <phoneticPr fontId="1"/>
  </si>
  <si>
    <t>17S-26</t>
    <phoneticPr fontId="1"/>
  </si>
  <si>
    <t>B区002・16S-58・17S-22・18S-21・5トレ・6トレ・D区</t>
    <rPh sb="1" eb="2">
      <t>ク</t>
    </rPh>
    <rPh sb="36" eb="37">
      <t>ク</t>
    </rPh>
    <phoneticPr fontId="1"/>
  </si>
  <si>
    <t>B区001・B区・17S-22・5トレ・8トレ</t>
    <rPh sb="1" eb="2">
      <t>ク</t>
    </rPh>
    <rPh sb="7" eb="8">
      <t>ク</t>
    </rPh>
    <phoneticPr fontId="1"/>
  </si>
  <si>
    <t>17S-32</t>
    <phoneticPr fontId="1"/>
  </si>
  <si>
    <t>擂鉢</t>
    <rPh sb="0" eb="2">
      <t>スリバチ</t>
    </rPh>
    <phoneticPr fontId="1"/>
  </si>
  <si>
    <t>後IV（新）～大窯</t>
    <rPh sb="0" eb="1">
      <t>ゴ</t>
    </rPh>
    <rPh sb="4" eb="5">
      <t>シン</t>
    </rPh>
    <rPh sb="7" eb="8">
      <t>オオ</t>
    </rPh>
    <rPh sb="8" eb="9">
      <t>カマ</t>
    </rPh>
    <phoneticPr fontId="1"/>
  </si>
  <si>
    <t>17S-27</t>
    <phoneticPr fontId="1"/>
  </si>
  <si>
    <t>17S-35</t>
    <phoneticPr fontId="1"/>
  </si>
  <si>
    <t>B区001・B区・17S-33・17S-36・5トレ・8トレ</t>
    <rPh sb="1" eb="2">
      <t>ク</t>
    </rPh>
    <rPh sb="7" eb="8">
      <t>ク</t>
    </rPh>
    <phoneticPr fontId="1"/>
  </si>
  <si>
    <t>B区001・17S-27・17S-31</t>
    <rPh sb="1" eb="2">
      <t>ク</t>
    </rPh>
    <phoneticPr fontId="1"/>
  </si>
  <si>
    <t>17S-31</t>
    <phoneticPr fontId="1"/>
  </si>
  <si>
    <t>17S-76</t>
    <phoneticPr fontId="1"/>
  </si>
  <si>
    <t>17S-50</t>
    <phoneticPr fontId="1"/>
  </si>
  <si>
    <t>17S-41・17S-50</t>
    <phoneticPr fontId="1"/>
  </si>
  <si>
    <t>C区006・17S-51</t>
    <rPh sb="1" eb="2">
      <t>ク</t>
    </rPh>
    <phoneticPr fontId="1"/>
  </si>
  <si>
    <t>A区・B区019・6トレ・17R-84・17S-30～80・11トレ</t>
    <rPh sb="1" eb="2">
      <t>ク</t>
    </rPh>
    <rPh sb="4" eb="5">
      <t>ク</t>
    </rPh>
    <phoneticPr fontId="1"/>
  </si>
  <si>
    <t>17S-30～80</t>
    <phoneticPr fontId="1"/>
  </si>
  <si>
    <t>17S-30～80・5トレ</t>
    <phoneticPr fontId="1"/>
  </si>
  <si>
    <t>I-2a類</t>
    <rPh sb="4" eb="5">
      <t>ルイ</t>
    </rPh>
    <phoneticPr fontId="1"/>
  </si>
  <si>
    <t>17S-53</t>
    <phoneticPr fontId="1"/>
  </si>
  <si>
    <t>C区・17S-53</t>
    <rPh sb="1" eb="2">
      <t>ク</t>
    </rPh>
    <phoneticPr fontId="1"/>
  </si>
  <si>
    <t>17S-35・17S-56・18S-30</t>
    <phoneticPr fontId="1"/>
  </si>
  <si>
    <t>奈良火鉢</t>
    <rPh sb="0" eb="2">
      <t>ナラ</t>
    </rPh>
    <rPh sb="2" eb="4">
      <t>ヒバチ</t>
    </rPh>
    <phoneticPr fontId="1"/>
  </si>
  <si>
    <t>外来土器</t>
    <rPh sb="0" eb="2">
      <t>ガイライ</t>
    </rPh>
    <rPh sb="2" eb="4">
      <t>ドキ</t>
    </rPh>
    <phoneticPr fontId="1"/>
  </si>
  <si>
    <t>17S-42</t>
    <phoneticPr fontId="1"/>
  </si>
  <si>
    <t>III期</t>
    <rPh sb="3" eb="4">
      <t>キ</t>
    </rPh>
    <phoneticPr fontId="2"/>
  </si>
  <si>
    <t>17S-47</t>
    <phoneticPr fontId="1"/>
  </si>
  <si>
    <t>17S-45</t>
    <phoneticPr fontId="1"/>
  </si>
  <si>
    <t>17S-04・16S-79・17S-33・17S-43・22N-74・8トレ</t>
    <phoneticPr fontId="1"/>
  </si>
  <si>
    <t>17S-06・17S-32・17S-35・17S-43・17S-44</t>
    <phoneticPr fontId="1"/>
  </si>
  <si>
    <t>D群</t>
    <rPh sb="1" eb="2">
      <t>グン</t>
    </rPh>
    <phoneticPr fontId="1"/>
  </si>
  <si>
    <t>17S-61</t>
    <phoneticPr fontId="1"/>
  </si>
  <si>
    <t>A区011・B区001・C区007・010・17R-86・17S-27・17S-61・5トレ・6トレ・10トレ</t>
    <rPh sb="1" eb="2">
      <t>ク</t>
    </rPh>
    <rPh sb="7" eb="8">
      <t>ク</t>
    </rPh>
    <rPh sb="13" eb="14">
      <t>ク</t>
    </rPh>
    <phoneticPr fontId="1"/>
  </si>
  <si>
    <t>B区001・D区008・16S-99・17S-04・17S-06・17S-12・17S-17・17S-28・17S-35・17S-36・17S-41・17S-42・17S-43・17S-44・17S-55・17S-61・18S-01・18S-11・21-0・5トレ・8トレ</t>
    <rPh sb="1" eb="2">
      <t>ク</t>
    </rPh>
    <rPh sb="7" eb="8">
      <t>ク</t>
    </rPh>
    <phoneticPr fontId="1"/>
  </si>
  <si>
    <t>B区001・B区・21-0・17R-84・17S-03・17S-18・17S-24・17S-30～80・17S-43・17S-48・17S-65・17S-82・1トレ・6トレ・8トレ</t>
    <rPh sb="1" eb="2">
      <t>ク</t>
    </rPh>
    <rPh sb="7" eb="8">
      <t>ク</t>
    </rPh>
    <phoneticPr fontId="1"/>
  </si>
  <si>
    <t>3型式</t>
    <rPh sb="1" eb="3">
      <t>ケイシキ</t>
    </rPh>
    <phoneticPr fontId="1"/>
  </si>
  <si>
    <t>17S-62</t>
    <phoneticPr fontId="1"/>
  </si>
  <si>
    <t>17S-35・17S-51・17S-84・18S-01</t>
    <phoneticPr fontId="1"/>
  </si>
  <si>
    <t>17S-64</t>
    <phoneticPr fontId="1"/>
  </si>
  <si>
    <t>17S-16・17S-25・17S-33・17S-44・17S-71・B区・7トレ・8トレ</t>
    <rPh sb="36" eb="37">
      <t>ク</t>
    </rPh>
    <phoneticPr fontId="1"/>
  </si>
  <si>
    <t>I-3b類</t>
    <rPh sb="4" eb="5">
      <t>ルイ</t>
    </rPh>
    <phoneticPr fontId="1"/>
  </si>
  <si>
    <t>17S-45</t>
    <phoneticPr fontId="1"/>
  </si>
  <si>
    <t>皿</t>
  </si>
  <si>
    <t>稜花皿</t>
    <rPh sb="0" eb="1">
      <t>リョウ</t>
    </rPh>
    <rPh sb="1" eb="2">
      <t>ハナ</t>
    </rPh>
    <rPh sb="2" eb="3">
      <t>サラ</t>
    </rPh>
    <phoneticPr fontId="1"/>
  </si>
  <si>
    <t>深皿・盤類</t>
    <rPh sb="0" eb="2">
      <t>フカザラ</t>
    </rPh>
    <rPh sb="3" eb="4">
      <t>バン</t>
    </rPh>
    <rPh sb="4" eb="5">
      <t>タグイ</t>
    </rPh>
    <phoneticPr fontId="1"/>
  </si>
  <si>
    <t>折縁深皿</t>
    <rPh sb="0" eb="1">
      <t>オリ</t>
    </rPh>
    <rPh sb="1" eb="2">
      <t>エン</t>
    </rPh>
    <rPh sb="2" eb="4">
      <t>フカザラ</t>
    </rPh>
    <phoneticPr fontId="1"/>
  </si>
  <si>
    <t>直縁大皿</t>
    <rPh sb="0" eb="1">
      <t>チョク</t>
    </rPh>
    <rPh sb="1" eb="2">
      <t>エン</t>
    </rPh>
    <rPh sb="2" eb="4">
      <t>オオザラ</t>
    </rPh>
    <phoneticPr fontId="1"/>
  </si>
  <si>
    <t>天目茶碗</t>
    <rPh sb="0" eb="2">
      <t>テンモク</t>
    </rPh>
    <rPh sb="2" eb="4">
      <t>チャワン</t>
    </rPh>
    <phoneticPr fontId="1"/>
  </si>
  <si>
    <t>平碗</t>
    <rPh sb="0" eb="1">
      <t>ヒラ</t>
    </rPh>
    <rPh sb="1" eb="2">
      <t>ワン</t>
    </rPh>
    <phoneticPr fontId="1"/>
  </si>
  <si>
    <t>丸碗</t>
    <rPh sb="0" eb="1">
      <t>マル</t>
    </rPh>
    <rPh sb="1" eb="2">
      <t>ワン</t>
    </rPh>
    <phoneticPr fontId="1"/>
  </si>
  <si>
    <t>縁釉小皿</t>
    <rPh sb="0" eb="1">
      <t>フチ</t>
    </rPh>
    <rPh sb="1" eb="2">
      <t>ユウ</t>
    </rPh>
    <rPh sb="2" eb="4">
      <t>コザラ</t>
    </rPh>
    <phoneticPr fontId="1"/>
  </si>
  <si>
    <t>挟み皿</t>
    <rPh sb="0" eb="1">
      <t>ハサ</t>
    </rPh>
    <rPh sb="2" eb="3">
      <t>ザラ</t>
    </rPh>
    <phoneticPr fontId="1"/>
  </si>
  <si>
    <t>内禿皿</t>
    <rPh sb="0" eb="1">
      <t>ウチ</t>
    </rPh>
    <rPh sb="1" eb="2">
      <t>ハゲ</t>
    </rPh>
    <rPh sb="2" eb="3">
      <t>サラ</t>
    </rPh>
    <phoneticPr fontId="1"/>
  </si>
  <si>
    <t>丸皿</t>
    <rPh sb="0" eb="1">
      <t>マル</t>
    </rPh>
    <rPh sb="1" eb="2">
      <t>サラ</t>
    </rPh>
    <phoneticPr fontId="1"/>
  </si>
  <si>
    <t>志野丸皿</t>
    <rPh sb="0" eb="2">
      <t>シノ</t>
    </rPh>
    <rPh sb="2" eb="3">
      <t>マル</t>
    </rPh>
    <rPh sb="3" eb="4">
      <t>サラ</t>
    </rPh>
    <phoneticPr fontId="1"/>
  </si>
  <si>
    <t>片口鉢I類</t>
    <rPh sb="0" eb="1">
      <t>カタ</t>
    </rPh>
    <rPh sb="1" eb="2">
      <t>クチ</t>
    </rPh>
    <rPh sb="2" eb="3">
      <t>ハチ</t>
    </rPh>
    <rPh sb="4" eb="5">
      <t>ルイ</t>
    </rPh>
    <phoneticPr fontId="1"/>
  </si>
  <si>
    <t>片口鉢II類</t>
    <rPh sb="0" eb="1">
      <t>カタ</t>
    </rPh>
    <rPh sb="1" eb="2">
      <t>クチ</t>
    </rPh>
    <rPh sb="2" eb="3">
      <t>ハチ</t>
    </rPh>
    <rPh sb="5" eb="6">
      <t>ルイ</t>
    </rPh>
    <phoneticPr fontId="1"/>
  </si>
  <si>
    <t>杯・皿</t>
    <rPh sb="0" eb="1">
      <t>ツキ</t>
    </rPh>
    <rPh sb="2" eb="3">
      <t>サラ</t>
    </rPh>
    <phoneticPr fontId="1"/>
  </si>
  <si>
    <t>中型皿</t>
    <rPh sb="0" eb="2">
      <t>チュウガタ</t>
    </rPh>
    <rPh sb="2" eb="3">
      <t>サラ</t>
    </rPh>
    <phoneticPr fontId="1"/>
  </si>
  <si>
    <t>小型皿</t>
    <rPh sb="0" eb="2">
      <t>コガタ</t>
    </rPh>
    <rPh sb="2" eb="3">
      <t>サラ</t>
    </rPh>
    <phoneticPr fontId="1"/>
  </si>
  <si>
    <t>総量(ｇ)</t>
    <rPh sb="0" eb="1">
      <t>ソウ</t>
    </rPh>
    <rPh sb="1" eb="2">
      <t>リョウ</t>
    </rPh>
    <phoneticPr fontId="1"/>
  </si>
  <si>
    <t>大窯1</t>
    <rPh sb="0" eb="1">
      <t>ダイ</t>
    </rPh>
    <phoneticPr fontId="1"/>
  </si>
  <si>
    <t>大窯4</t>
    <rPh sb="0" eb="1">
      <t>オオ</t>
    </rPh>
    <phoneticPr fontId="1"/>
  </si>
  <si>
    <t>大窯3</t>
    <rPh sb="0" eb="1">
      <t>ダイ</t>
    </rPh>
    <phoneticPr fontId="1"/>
  </si>
  <si>
    <t>大窯4（後）</t>
    <rPh sb="0" eb="1">
      <t>オオ</t>
    </rPh>
    <rPh sb="4" eb="5">
      <t>ゴ</t>
    </rPh>
    <phoneticPr fontId="1"/>
  </si>
  <si>
    <t>龍泉窯系青磁</t>
    <phoneticPr fontId="1"/>
  </si>
  <si>
    <t>大窯3（後）</t>
    <rPh sb="0" eb="1">
      <t>ダイ</t>
    </rPh>
    <rPh sb="4" eb="5">
      <t>ゴ</t>
    </rPh>
    <phoneticPr fontId="1"/>
  </si>
  <si>
    <t>大窯4（後）</t>
    <rPh sb="0" eb="1">
      <t>ダイ</t>
    </rPh>
    <rPh sb="4" eb="5">
      <t>ゴ</t>
    </rPh>
    <phoneticPr fontId="1"/>
  </si>
  <si>
    <t>大窯4</t>
    <rPh sb="0" eb="1">
      <t>ダイ</t>
    </rPh>
    <phoneticPr fontId="1"/>
  </si>
  <si>
    <t>Tab.47　中世陶磁器類集計表（総数219点）</t>
    <rPh sb="7" eb="8">
      <t>チュウ</t>
    </rPh>
    <rPh sb="9" eb="12">
      <t>トウジキ</t>
    </rPh>
    <rPh sb="12" eb="13">
      <t>ルイ</t>
    </rPh>
    <rPh sb="13" eb="15">
      <t>シュウケイ</t>
    </rPh>
    <rPh sb="15" eb="16">
      <t>ヒョウ</t>
    </rPh>
    <rPh sb="17" eb="19">
      <t>ソウスウ</t>
    </rPh>
    <rPh sb="22" eb="2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</si>
</sst>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2" xfId="0" applyFont="1" applyFill="1" applyBorder="1">
      <alignment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Fill="1" applyBorder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9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0" xfId="0" applyFont="1" applyFill="1" applyBorder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vertical="center" wrapText="1"/>
    </xf>
    <xf numFmtId="0" fontId="3" fillId="0" borderId="20" xfId="0" applyFont="1" applyFill="1" applyBorder="1">
      <alignment vertical="center"/>
    </xf>
    <xf numFmtId="0" fontId="3" fillId="0" borderId="4" xfId="0" applyFont="1" applyFill="1" applyBorder="1" applyAlignment="1">
      <alignment vertical="center" wrapText="1"/>
    </xf>
    <xf numFmtId="0" fontId="3" fillId="0" borderId="21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3" xfId="0" applyFont="1" applyFill="1" applyBorder="1">
      <alignment vertical="center"/>
    </xf>
    <xf numFmtId="176" fontId="3" fillId="0" borderId="23" xfId="0" applyNumberFormat="1" applyFont="1" applyFill="1" applyBorder="1">
      <alignment vertical="center"/>
    </xf>
    <xf numFmtId="0" fontId="3" fillId="0" borderId="24" xfId="0" applyFont="1" applyFill="1" applyBorder="1" applyAlignment="1">
      <alignment vertical="center" wrapText="1"/>
    </xf>
    <xf numFmtId="0" fontId="3" fillId="0" borderId="14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17" xfId="0" applyFont="1" applyFill="1" applyBorder="1">
      <alignment vertical="center"/>
    </xf>
    <xf numFmtId="176" fontId="3" fillId="0" borderId="18" xfId="0" applyNumberFormat="1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6" xfId="0" applyFont="1" applyFill="1" applyBorder="1">
      <alignment vertical="center"/>
    </xf>
    <xf numFmtId="0" fontId="4" fillId="0" borderId="17" xfId="0" applyFont="1" applyFill="1" applyBorder="1">
      <alignment vertical="center"/>
    </xf>
    <xf numFmtId="176" fontId="4" fillId="0" borderId="18" xfId="0" applyNumberFormat="1" applyFont="1" applyFill="1" applyBorder="1">
      <alignment vertical="center"/>
    </xf>
    <xf numFmtId="0" fontId="4" fillId="0" borderId="19" xfId="0" applyFont="1" applyFill="1" applyBorder="1" applyAlignment="1">
      <alignment vertical="center" wrapText="1"/>
    </xf>
    <xf numFmtId="0" fontId="3" fillId="0" borderId="25" xfId="0" applyFont="1" applyFill="1" applyBorder="1">
      <alignment vertical="center"/>
    </xf>
    <xf numFmtId="0" fontId="3" fillId="0" borderId="26" xfId="0" applyFont="1" applyFill="1" applyBorder="1">
      <alignment vertical="center"/>
    </xf>
    <xf numFmtId="0" fontId="3" fillId="0" borderId="27" xfId="0" applyFont="1" applyFill="1" applyBorder="1">
      <alignment vertical="center"/>
    </xf>
    <xf numFmtId="0" fontId="3" fillId="0" borderId="28" xfId="0" applyFont="1" applyFill="1" applyBorder="1">
      <alignment vertical="center"/>
    </xf>
    <xf numFmtId="0" fontId="3" fillId="0" borderId="29" xfId="0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30" xfId="0" applyFont="1" applyFill="1" applyBorder="1" applyAlignment="1">
      <alignment vertical="center" wrapText="1"/>
    </xf>
    <xf numFmtId="0" fontId="3" fillId="0" borderId="31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3" fillId="0" borderId="35" xfId="0" applyFont="1" applyFill="1" applyBorder="1">
      <alignment vertical="center"/>
    </xf>
    <xf numFmtId="0" fontId="3" fillId="0" borderId="36" xfId="0" applyFont="1" applyFill="1" applyBorder="1">
      <alignment vertical="center"/>
    </xf>
    <xf numFmtId="0" fontId="3" fillId="0" borderId="37" xfId="0" applyFont="1" applyFill="1" applyBorder="1">
      <alignment vertical="center"/>
    </xf>
    <xf numFmtId="176" fontId="3" fillId="0" borderId="18" xfId="0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  <pageSetUpPr fitToPage="1"/>
  </sheetPr>
  <dimension ref="A1:I109"/>
  <sheetViews>
    <sheetView tabSelected="1" zoomScaleNormal="100" workbookViewId="0"/>
  </sheetViews>
  <sheetFormatPr defaultRowHeight="13.5" x14ac:dyDescent="0.15"/>
  <cols>
    <col min="1" max="1" width="16.875" style="1" customWidth="1"/>
    <col min="2" max="2" width="15.25" style="1" bestFit="1" customWidth="1"/>
    <col min="3" max="3" width="15.25" style="1" customWidth="1"/>
    <col min="4" max="4" width="15.25" style="1" bestFit="1" customWidth="1"/>
    <col min="5" max="6" width="8.75" style="6" customWidth="1"/>
    <col min="7" max="7" width="45.375" style="11" bestFit="1" customWidth="1"/>
    <col min="8" max="16384" width="9" style="1"/>
  </cols>
  <sheetData>
    <row r="1" spans="1:7" s="2" customFormat="1" x14ac:dyDescent="0.15">
      <c r="A1" s="2" t="s">
        <v>173</v>
      </c>
      <c r="E1" s="8"/>
      <c r="F1" s="8"/>
      <c r="G1" s="10"/>
    </row>
    <row r="2" spans="1:7" x14ac:dyDescent="0.15">
      <c r="A2" s="64" t="s">
        <v>0</v>
      </c>
      <c r="B2" s="70" t="s">
        <v>1</v>
      </c>
      <c r="C2" s="71"/>
      <c r="D2" s="66" t="s">
        <v>2</v>
      </c>
      <c r="E2" s="62" t="s">
        <v>3</v>
      </c>
      <c r="F2" s="62" t="s">
        <v>4</v>
      </c>
      <c r="G2" s="68" t="s">
        <v>52</v>
      </c>
    </row>
    <row r="3" spans="1:7" x14ac:dyDescent="0.15">
      <c r="A3" s="65"/>
      <c r="B3" s="72"/>
      <c r="C3" s="73"/>
      <c r="D3" s="67"/>
      <c r="E3" s="63" t="s">
        <v>23</v>
      </c>
      <c r="F3" s="63" t="s">
        <v>164</v>
      </c>
      <c r="G3" s="69"/>
    </row>
    <row r="4" spans="1:7" s="2" customFormat="1" x14ac:dyDescent="0.15">
      <c r="A4" s="24" t="s">
        <v>169</v>
      </c>
      <c r="B4" s="25"/>
      <c r="C4" s="26"/>
      <c r="D4" s="27"/>
      <c r="E4" s="28">
        <f>SUM(E5,E11)</f>
        <v>7</v>
      </c>
      <c r="F4" s="28">
        <f>SUM(F5,F11)</f>
        <v>100</v>
      </c>
      <c r="G4" s="29"/>
    </row>
    <row r="5" spans="1:7" s="2" customFormat="1" x14ac:dyDescent="0.15">
      <c r="A5" s="30"/>
      <c r="B5" s="16" t="s">
        <v>92</v>
      </c>
      <c r="C5" s="9"/>
      <c r="D5" s="15"/>
      <c r="E5" s="7">
        <f>SUM(E6:E10)</f>
        <v>5</v>
      </c>
      <c r="F5" s="7">
        <f>SUM(F6:F10)</f>
        <v>84</v>
      </c>
      <c r="G5" s="31"/>
    </row>
    <row r="6" spans="1:7" s="2" customFormat="1" x14ac:dyDescent="0.15">
      <c r="A6" s="30"/>
      <c r="B6" s="20"/>
      <c r="C6" s="42"/>
      <c r="D6" s="3" t="s">
        <v>122</v>
      </c>
      <c r="E6" s="7">
        <v>1</v>
      </c>
      <c r="F6" s="7">
        <v>30</v>
      </c>
      <c r="G6" s="31" t="s">
        <v>123</v>
      </c>
    </row>
    <row r="7" spans="1:7" s="2" customFormat="1" x14ac:dyDescent="0.15">
      <c r="A7" s="30"/>
      <c r="B7" s="20"/>
      <c r="C7" s="42"/>
      <c r="D7" s="3" t="s">
        <v>75</v>
      </c>
      <c r="E7" s="7">
        <v>1</v>
      </c>
      <c r="F7" s="7">
        <v>9</v>
      </c>
      <c r="G7" s="31" t="s">
        <v>76</v>
      </c>
    </row>
    <row r="8" spans="1:7" s="2" customFormat="1" x14ac:dyDescent="0.15">
      <c r="A8" s="30"/>
      <c r="B8" s="20"/>
      <c r="C8" s="42"/>
      <c r="D8" s="3" t="s">
        <v>99</v>
      </c>
      <c r="E8" s="7">
        <v>1</v>
      </c>
      <c r="F8" s="7">
        <v>14</v>
      </c>
      <c r="G8" s="31" t="s">
        <v>100</v>
      </c>
    </row>
    <row r="9" spans="1:7" s="2" customFormat="1" x14ac:dyDescent="0.15">
      <c r="A9" s="30"/>
      <c r="B9" s="20"/>
      <c r="C9" s="42"/>
      <c r="D9" s="3" t="s">
        <v>93</v>
      </c>
      <c r="E9" s="7">
        <v>1</v>
      </c>
      <c r="F9" s="7">
        <v>4</v>
      </c>
      <c r="G9" s="31" t="s">
        <v>94</v>
      </c>
    </row>
    <row r="10" spans="1:7" s="2" customFormat="1" x14ac:dyDescent="0.15">
      <c r="A10" s="30"/>
      <c r="B10" s="20"/>
      <c r="C10" s="23"/>
      <c r="D10" s="3" t="s">
        <v>45</v>
      </c>
      <c r="E10" s="7">
        <v>1</v>
      </c>
      <c r="F10" s="7">
        <v>27</v>
      </c>
      <c r="G10" s="31" t="s">
        <v>107</v>
      </c>
    </row>
    <row r="11" spans="1:7" s="2" customFormat="1" x14ac:dyDescent="0.15">
      <c r="A11" s="30"/>
      <c r="B11" s="16" t="s">
        <v>146</v>
      </c>
      <c r="C11" s="18"/>
      <c r="D11" s="15"/>
      <c r="E11" s="7">
        <f>SUM(E12:E13)</f>
        <v>2</v>
      </c>
      <c r="F11" s="7">
        <f>SUM(F12:F13)</f>
        <v>16</v>
      </c>
      <c r="G11" s="31"/>
    </row>
    <row r="12" spans="1:7" s="2" customFormat="1" x14ac:dyDescent="0.15">
      <c r="A12" s="30"/>
      <c r="B12" s="5"/>
      <c r="C12" s="22" t="s">
        <v>28</v>
      </c>
      <c r="D12" s="3" t="s">
        <v>144</v>
      </c>
      <c r="E12" s="7">
        <v>1</v>
      </c>
      <c r="F12" s="7">
        <v>7</v>
      </c>
      <c r="G12" s="31" t="s">
        <v>145</v>
      </c>
    </row>
    <row r="13" spans="1:7" s="2" customFormat="1" x14ac:dyDescent="0.15">
      <c r="A13" s="32"/>
      <c r="B13" s="33"/>
      <c r="C13" s="34" t="s">
        <v>147</v>
      </c>
      <c r="D13" s="3" t="s">
        <v>13</v>
      </c>
      <c r="E13" s="35">
        <v>1</v>
      </c>
      <c r="F13" s="35">
        <v>9</v>
      </c>
      <c r="G13" s="36"/>
    </row>
    <row r="14" spans="1:7" s="2" customFormat="1" x14ac:dyDescent="0.15">
      <c r="A14" s="37" t="s">
        <v>19</v>
      </c>
      <c r="B14" s="38"/>
      <c r="C14" s="39"/>
      <c r="D14" s="40"/>
      <c r="E14" s="41">
        <f>SUM(E15,E16)</f>
        <v>5</v>
      </c>
      <c r="F14" s="41">
        <f>SUM(F15,F16)</f>
        <v>40</v>
      </c>
      <c r="G14" s="29"/>
    </row>
    <row r="15" spans="1:7" s="2" customFormat="1" x14ac:dyDescent="0.15">
      <c r="A15" s="30"/>
      <c r="B15" s="17" t="s">
        <v>92</v>
      </c>
      <c r="C15" s="15"/>
      <c r="D15" s="3" t="s">
        <v>90</v>
      </c>
      <c r="E15" s="7">
        <v>1</v>
      </c>
      <c r="F15" s="7">
        <v>20</v>
      </c>
      <c r="G15" s="31" t="s">
        <v>91</v>
      </c>
    </row>
    <row r="16" spans="1:7" s="2" customFormat="1" x14ac:dyDescent="0.15">
      <c r="A16" s="30"/>
      <c r="B16" s="16" t="s">
        <v>28</v>
      </c>
      <c r="C16" s="21"/>
      <c r="D16" s="15"/>
      <c r="E16" s="7">
        <f>SUM(E17:E20)</f>
        <v>4</v>
      </c>
      <c r="F16" s="7">
        <f>SUM(F17:F20)</f>
        <v>20</v>
      </c>
      <c r="G16" s="31"/>
    </row>
    <row r="17" spans="1:9" s="2" customFormat="1" x14ac:dyDescent="0.15">
      <c r="A17" s="30"/>
      <c r="B17" s="20"/>
      <c r="C17" s="42"/>
      <c r="D17" s="3" t="s">
        <v>86</v>
      </c>
      <c r="E17" s="7">
        <v>1</v>
      </c>
      <c r="F17" s="7">
        <v>4</v>
      </c>
      <c r="G17" s="31" t="s">
        <v>87</v>
      </c>
    </row>
    <row r="18" spans="1:9" s="2" customFormat="1" x14ac:dyDescent="0.15">
      <c r="A18" s="30"/>
      <c r="B18" s="20"/>
      <c r="C18" s="42"/>
      <c r="D18" s="3" t="s">
        <v>88</v>
      </c>
      <c r="E18" s="7">
        <v>1</v>
      </c>
      <c r="F18" s="7">
        <v>2</v>
      </c>
      <c r="G18" s="31" t="s">
        <v>89</v>
      </c>
    </row>
    <row r="19" spans="1:9" s="2" customFormat="1" x14ac:dyDescent="0.15">
      <c r="A19" s="30"/>
      <c r="B19" s="20"/>
      <c r="C19" s="42"/>
      <c r="D19" s="3" t="s">
        <v>134</v>
      </c>
      <c r="E19" s="7">
        <v>1</v>
      </c>
      <c r="F19" s="7">
        <v>6</v>
      </c>
      <c r="G19" s="31" t="s">
        <v>135</v>
      </c>
    </row>
    <row r="20" spans="1:9" s="2" customFormat="1" x14ac:dyDescent="0.15">
      <c r="A20" s="32"/>
      <c r="B20" s="50"/>
      <c r="C20" s="51"/>
      <c r="D20" s="34" t="s">
        <v>90</v>
      </c>
      <c r="E20" s="35">
        <v>1</v>
      </c>
      <c r="F20" s="35">
        <v>8</v>
      </c>
      <c r="G20" s="36" t="s">
        <v>102</v>
      </c>
    </row>
    <row r="21" spans="1:9" s="2" customFormat="1" x14ac:dyDescent="0.15">
      <c r="A21" s="44" t="s">
        <v>44</v>
      </c>
      <c r="B21" s="45"/>
      <c r="C21" s="46"/>
      <c r="D21" s="47"/>
      <c r="E21" s="48">
        <f>SUM(E22,E28,E31,E43,E53,E62)</f>
        <v>54</v>
      </c>
      <c r="F21" s="48">
        <f>SUM(F22,F28,F31,F43,F53,F62)</f>
        <v>826</v>
      </c>
      <c r="G21" s="49"/>
      <c r="H21" s="8"/>
    </row>
    <row r="22" spans="1:9" s="2" customFormat="1" x14ac:dyDescent="0.15">
      <c r="A22" s="30"/>
      <c r="B22" s="16" t="s">
        <v>16</v>
      </c>
      <c r="C22" s="9"/>
      <c r="D22" s="15"/>
      <c r="E22" s="7">
        <f>SUM(E23:E27)</f>
        <v>23</v>
      </c>
      <c r="F22" s="7">
        <f>SUM(F23:F27)</f>
        <v>325</v>
      </c>
      <c r="G22" s="49"/>
      <c r="H22" s="8"/>
    </row>
    <row r="23" spans="1:9" s="2" customFormat="1" x14ac:dyDescent="0.15">
      <c r="A23" s="30"/>
      <c r="B23" s="20"/>
      <c r="C23" s="42"/>
      <c r="D23" s="3" t="s">
        <v>22</v>
      </c>
      <c r="E23" s="7">
        <v>6</v>
      </c>
      <c r="F23" s="7">
        <v>85</v>
      </c>
      <c r="G23" s="31" t="s">
        <v>119</v>
      </c>
    </row>
    <row r="24" spans="1:9" s="2" customFormat="1" x14ac:dyDescent="0.15">
      <c r="A24" s="30"/>
      <c r="B24" s="20"/>
      <c r="C24" s="42"/>
      <c r="D24" s="3" t="s">
        <v>170</v>
      </c>
      <c r="E24" s="7">
        <v>1</v>
      </c>
      <c r="F24" s="7">
        <v>25</v>
      </c>
      <c r="G24" s="31" t="s">
        <v>54</v>
      </c>
    </row>
    <row r="25" spans="1:9" s="2" customFormat="1" x14ac:dyDescent="0.15">
      <c r="A25" s="30"/>
      <c r="B25" s="20"/>
      <c r="C25" s="42"/>
      <c r="D25" s="3" t="s">
        <v>171</v>
      </c>
      <c r="E25" s="7">
        <v>1</v>
      </c>
      <c r="F25" s="7">
        <v>8</v>
      </c>
      <c r="G25" s="31" t="s">
        <v>71</v>
      </c>
    </row>
    <row r="26" spans="1:9" s="2" customFormat="1" x14ac:dyDescent="0.15">
      <c r="A26" s="30"/>
      <c r="B26" s="20"/>
      <c r="C26" s="42"/>
      <c r="D26" s="3" t="s">
        <v>172</v>
      </c>
      <c r="E26" s="7">
        <v>1</v>
      </c>
      <c r="F26" s="7">
        <v>39</v>
      </c>
      <c r="G26" s="31" t="s">
        <v>54</v>
      </c>
    </row>
    <row r="27" spans="1:9" s="2" customFormat="1" x14ac:dyDescent="0.15">
      <c r="A27" s="30"/>
      <c r="B27" s="20"/>
      <c r="C27" s="23"/>
      <c r="D27" s="3" t="s">
        <v>62</v>
      </c>
      <c r="E27" s="7">
        <v>14</v>
      </c>
      <c r="F27" s="7">
        <v>168</v>
      </c>
      <c r="G27" s="31" t="s">
        <v>112</v>
      </c>
      <c r="I27" s="8"/>
    </row>
    <row r="28" spans="1:9" s="2" customFormat="1" x14ac:dyDescent="0.15">
      <c r="A28" s="30"/>
      <c r="B28" s="16" t="s">
        <v>9</v>
      </c>
      <c r="C28" s="9"/>
      <c r="D28" s="15"/>
      <c r="E28" s="7">
        <f>SUM(E29:E30)</f>
        <v>3</v>
      </c>
      <c r="F28" s="7">
        <f>SUM(F29:F30)</f>
        <v>21</v>
      </c>
      <c r="G28" s="31"/>
    </row>
    <row r="29" spans="1:9" s="2" customFormat="1" x14ac:dyDescent="0.15">
      <c r="A29" s="30"/>
      <c r="B29" s="20"/>
      <c r="C29" s="42"/>
      <c r="D29" s="3" t="s">
        <v>7</v>
      </c>
      <c r="E29" s="7">
        <v>1</v>
      </c>
      <c r="F29" s="7">
        <v>8</v>
      </c>
      <c r="G29" s="31" t="s">
        <v>74</v>
      </c>
    </row>
    <row r="30" spans="1:9" s="2" customFormat="1" x14ac:dyDescent="0.15">
      <c r="A30" s="30"/>
      <c r="B30" s="20"/>
      <c r="C30" s="23"/>
      <c r="D30" s="3" t="s">
        <v>33</v>
      </c>
      <c r="E30" s="7">
        <v>2</v>
      </c>
      <c r="F30" s="7">
        <v>13</v>
      </c>
      <c r="G30" s="31" t="s">
        <v>121</v>
      </c>
    </row>
    <row r="31" spans="1:9" s="2" customFormat="1" x14ac:dyDescent="0.15">
      <c r="A31" s="30"/>
      <c r="B31" s="14" t="s">
        <v>29</v>
      </c>
      <c r="C31" s="19"/>
      <c r="D31" s="15"/>
      <c r="E31" s="7">
        <f>SUM(E32,E37,E40)</f>
        <v>9</v>
      </c>
      <c r="F31" s="7">
        <f>SUM(F32,F37,F40)</f>
        <v>181</v>
      </c>
      <c r="G31" s="31"/>
    </row>
    <row r="32" spans="1:9" s="2" customFormat="1" x14ac:dyDescent="0.15">
      <c r="A32" s="30"/>
      <c r="B32" s="20"/>
      <c r="C32" s="16" t="s">
        <v>148</v>
      </c>
      <c r="D32" s="15"/>
      <c r="E32" s="7">
        <f>SUM(E33:E36)</f>
        <v>5</v>
      </c>
      <c r="F32" s="7">
        <f>SUM(F33:F36)</f>
        <v>149</v>
      </c>
      <c r="G32" s="31"/>
    </row>
    <row r="33" spans="1:7" s="2" customFormat="1" x14ac:dyDescent="0.15">
      <c r="A33" s="30"/>
      <c r="B33" s="5"/>
      <c r="C33" s="5"/>
      <c r="D33" s="3" t="s">
        <v>10</v>
      </c>
      <c r="E33" s="7">
        <v>1</v>
      </c>
      <c r="F33" s="7">
        <v>30</v>
      </c>
      <c r="G33" s="31" t="s">
        <v>55</v>
      </c>
    </row>
    <row r="34" spans="1:7" s="2" customFormat="1" x14ac:dyDescent="0.15">
      <c r="A34" s="30"/>
      <c r="B34" s="5"/>
      <c r="C34" s="5"/>
      <c r="D34" s="3" t="s">
        <v>84</v>
      </c>
      <c r="E34" s="7">
        <v>1</v>
      </c>
      <c r="F34" s="7">
        <v>26</v>
      </c>
      <c r="G34" s="31" t="s">
        <v>85</v>
      </c>
    </row>
    <row r="35" spans="1:7" s="2" customFormat="1" x14ac:dyDescent="0.15">
      <c r="A35" s="30"/>
      <c r="B35" s="5"/>
      <c r="C35" s="5"/>
      <c r="D35" s="3" t="s">
        <v>34</v>
      </c>
      <c r="E35" s="7">
        <v>2</v>
      </c>
      <c r="F35" s="7">
        <v>78</v>
      </c>
      <c r="G35" s="31" t="s">
        <v>124</v>
      </c>
    </row>
    <row r="36" spans="1:7" s="2" customFormat="1" x14ac:dyDescent="0.15">
      <c r="A36" s="30"/>
      <c r="B36" s="5"/>
      <c r="C36" s="5"/>
      <c r="D36" s="3" t="s">
        <v>12</v>
      </c>
      <c r="E36" s="7">
        <v>1</v>
      </c>
      <c r="F36" s="7">
        <v>15</v>
      </c>
      <c r="G36" s="31" t="s">
        <v>57</v>
      </c>
    </row>
    <row r="37" spans="1:7" s="2" customFormat="1" x14ac:dyDescent="0.15">
      <c r="A37" s="30"/>
      <c r="B37" s="20"/>
      <c r="C37" s="16" t="s">
        <v>149</v>
      </c>
      <c r="D37" s="15"/>
      <c r="E37" s="7">
        <f>SUM(E38:E39)</f>
        <v>2</v>
      </c>
      <c r="F37" s="7">
        <f>SUM(F38:F39)</f>
        <v>15</v>
      </c>
      <c r="G37" s="31"/>
    </row>
    <row r="38" spans="1:7" s="2" customFormat="1" x14ac:dyDescent="0.15">
      <c r="A38" s="30"/>
      <c r="B38" s="5"/>
      <c r="C38" s="5"/>
      <c r="D38" s="3" t="s">
        <v>30</v>
      </c>
      <c r="E38" s="7">
        <v>1</v>
      </c>
      <c r="F38" s="7">
        <v>5</v>
      </c>
      <c r="G38" s="31" t="s">
        <v>120</v>
      </c>
    </row>
    <row r="39" spans="1:7" s="2" customFormat="1" x14ac:dyDescent="0.15">
      <c r="A39" s="30"/>
      <c r="B39" s="5"/>
      <c r="C39" s="4"/>
      <c r="D39" s="3" t="s">
        <v>56</v>
      </c>
      <c r="E39" s="7">
        <v>1</v>
      </c>
      <c r="F39" s="7">
        <v>10</v>
      </c>
      <c r="G39" s="31" t="s">
        <v>79</v>
      </c>
    </row>
    <row r="40" spans="1:7" s="2" customFormat="1" x14ac:dyDescent="0.15">
      <c r="A40" s="30"/>
      <c r="B40" s="20"/>
      <c r="C40" s="16" t="s">
        <v>150</v>
      </c>
      <c r="D40" s="15"/>
      <c r="E40" s="7">
        <f>SUM(E41:E42)</f>
        <v>2</v>
      </c>
      <c r="F40" s="7">
        <f>SUM(F41:F42)</f>
        <v>17</v>
      </c>
      <c r="G40" s="31"/>
    </row>
    <row r="41" spans="1:7" s="2" customFormat="1" x14ac:dyDescent="0.15">
      <c r="A41" s="30"/>
      <c r="B41" s="5"/>
      <c r="C41" s="5"/>
      <c r="D41" s="3" t="s">
        <v>32</v>
      </c>
      <c r="E41" s="7">
        <v>1</v>
      </c>
      <c r="F41" s="7">
        <v>13</v>
      </c>
      <c r="G41" s="31" t="s">
        <v>73</v>
      </c>
    </row>
    <row r="42" spans="1:7" s="2" customFormat="1" x14ac:dyDescent="0.15">
      <c r="A42" s="30"/>
      <c r="B42" s="5"/>
      <c r="C42" s="4"/>
      <c r="D42" s="3" t="s">
        <v>33</v>
      </c>
      <c r="E42" s="7">
        <v>1</v>
      </c>
      <c r="F42" s="7">
        <v>4</v>
      </c>
      <c r="G42" s="31" t="s">
        <v>66</v>
      </c>
    </row>
    <row r="43" spans="1:7" s="2" customFormat="1" x14ac:dyDescent="0.15">
      <c r="A43" s="30"/>
      <c r="B43" s="16" t="s">
        <v>27</v>
      </c>
      <c r="C43" s="9"/>
      <c r="D43" s="15"/>
      <c r="E43" s="7">
        <f>SUM(E44,E47,E50)</f>
        <v>7</v>
      </c>
      <c r="F43" s="7">
        <f>SUM(F44,F47,F50)</f>
        <v>136</v>
      </c>
      <c r="G43" s="31"/>
    </row>
    <row r="44" spans="1:7" s="2" customFormat="1" x14ac:dyDescent="0.15">
      <c r="A44" s="30"/>
      <c r="B44" s="5"/>
      <c r="C44" s="16" t="s">
        <v>151</v>
      </c>
      <c r="D44" s="15"/>
      <c r="E44" s="7">
        <f>SUM(E45:E46)</f>
        <v>2</v>
      </c>
      <c r="F44" s="7">
        <f t="shared" ref="F44" si="0">SUM(F45:F46)</f>
        <v>35</v>
      </c>
      <c r="G44" s="31"/>
    </row>
    <row r="45" spans="1:7" s="2" customFormat="1" x14ac:dyDescent="0.15">
      <c r="A45" s="30"/>
      <c r="B45" s="5"/>
      <c r="C45" s="5"/>
      <c r="D45" s="3" t="s">
        <v>36</v>
      </c>
      <c r="E45" s="7">
        <v>1</v>
      </c>
      <c r="F45" s="7">
        <v>20</v>
      </c>
      <c r="G45" s="31" t="s">
        <v>142</v>
      </c>
    </row>
    <row r="46" spans="1:7" s="2" customFormat="1" x14ac:dyDescent="0.15">
      <c r="A46" s="30"/>
      <c r="B46" s="5"/>
      <c r="C46" s="4"/>
      <c r="D46" s="3" t="s">
        <v>21</v>
      </c>
      <c r="E46" s="7">
        <v>1</v>
      </c>
      <c r="F46" s="7">
        <v>15</v>
      </c>
      <c r="G46" s="31" t="s">
        <v>54</v>
      </c>
    </row>
    <row r="47" spans="1:7" s="2" customFormat="1" x14ac:dyDescent="0.15">
      <c r="A47" s="30"/>
      <c r="B47" s="5"/>
      <c r="C47" s="16" t="s">
        <v>152</v>
      </c>
      <c r="D47" s="15"/>
      <c r="E47" s="7">
        <f>SUM(E48:E49)</f>
        <v>2</v>
      </c>
      <c r="F47" s="7">
        <f>SUM(F48:F49)</f>
        <v>79</v>
      </c>
      <c r="G47" s="31"/>
    </row>
    <row r="48" spans="1:7" s="2" customFormat="1" x14ac:dyDescent="0.15">
      <c r="A48" s="30"/>
      <c r="B48" s="5"/>
      <c r="C48" s="5"/>
      <c r="D48" s="3" t="s">
        <v>31</v>
      </c>
      <c r="E48" s="7">
        <v>1</v>
      </c>
      <c r="F48" s="7">
        <v>37</v>
      </c>
      <c r="G48" s="31" t="s">
        <v>87</v>
      </c>
    </row>
    <row r="49" spans="1:8" s="2" customFormat="1" x14ac:dyDescent="0.15">
      <c r="A49" s="30"/>
      <c r="B49" s="5"/>
      <c r="C49" s="5"/>
      <c r="D49" s="3" t="s">
        <v>56</v>
      </c>
      <c r="E49" s="7">
        <v>1</v>
      </c>
      <c r="F49" s="7">
        <v>42</v>
      </c>
      <c r="G49" s="31" t="s">
        <v>83</v>
      </c>
    </row>
    <row r="50" spans="1:8" s="2" customFormat="1" x14ac:dyDescent="0.15">
      <c r="A50" s="30"/>
      <c r="B50" s="5"/>
      <c r="C50" s="16" t="s">
        <v>153</v>
      </c>
      <c r="D50" s="15"/>
      <c r="E50" s="7">
        <f>SUM(E51:E52)</f>
        <v>3</v>
      </c>
      <c r="F50" s="7">
        <f>SUM(F51:F52)</f>
        <v>22</v>
      </c>
      <c r="G50" s="31"/>
    </row>
    <row r="51" spans="1:8" s="2" customFormat="1" x14ac:dyDescent="0.15">
      <c r="A51" s="30"/>
      <c r="B51" s="5"/>
      <c r="C51" s="5"/>
      <c r="D51" s="3" t="s">
        <v>60</v>
      </c>
      <c r="E51" s="7">
        <v>2</v>
      </c>
      <c r="F51" s="7">
        <v>4</v>
      </c>
      <c r="G51" s="31" t="s">
        <v>63</v>
      </c>
    </row>
    <row r="52" spans="1:8" s="2" customFormat="1" x14ac:dyDescent="0.15">
      <c r="A52" s="30"/>
      <c r="B52" s="5"/>
      <c r="C52" s="4"/>
      <c r="D52" s="3" t="s">
        <v>65</v>
      </c>
      <c r="E52" s="7">
        <v>1</v>
      </c>
      <c r="F52" s="7">
        <v>18</v>
      </c>
      <c r="G52" s="31" t="s">
        <v>54</v>
      </c>
    </row>
    <row r="53" spans="1:8" s="2" customFormat="1" x14ac:dyDescent="0.15">
      <c r="A53" s="30"/>
      <c r="B53" s="16" t="s">
        <v>28</v>
      </c>
      <c r="C53" s="9"/>
      <c r="D53" s="15"/>
      <c r="E53" s="7">
        <f>SUM(E54,E58,E59,E60,E61)</f>
        <v>10</v>
      </c>
      <c r="F53" s="7">
        <f>SUM(F54,F58,F59,F60,F61)</f>
        <v>153</v>
      </c>
      <c r="G53" s="31"/>
    </row>
    <row r="54" spans="1:8" s="2" customFormat="1" x14ac:dyDescent="0.15">
      <c r="A54" s="30"/>
      <c r="B54" s="5"/>
      <c r="C54" s="16" t="s">
        <v>154</v>
      </c>
      <c r="D54" s="15"/>
      <c r="E54" s="7">
        <f>SUM(E55:E57)</f>
        <v>6</v>
      </c>
      <c r="F54" s="7">
        <f>SUM(F55:F57)</f>
        <v>92</v>
      </c>
      <c r="G54" s="31"/>
    </row>
    <row r="55" spans="1:8" s="2" customFormat="1" x14ac:dyDescent="0.15">
      <c r="A55" s="30"/>
      <c r="B55" s="5"/>
      <c r="C55" s="5"/>
      <c r="D55" s="3" t="s">
        <v>37</v>
      </c>
      <c r="E55" s="7">
        <v>1</v>
      </c>
      <c r="F55" s="7">
        <v>40</v>
      </c>
      <c r="G55" s="31" t="s">
        <v>114</v>
      </c>
    </row>
    <row r="56" spans="1:8" s="2" customFormat="1" x14ac:dyDescent="0.15">
      <c r="A56" s="30"/>
      <c r="B56" s="5"/>
      <c r="C56" s="5"/>
      <c r="D56" s="3" t="s">
        <v>35</v>
      </c>
      <c r="E56" s="7">
        <v>3</v>
      </c>
      <c r="F56" s="7">
        <v>46</v>
      </c>
      <c r="G56" s="31" t="s">
        <v>125</v>
      </c>
    </row>
    <row r="57" spans="1:8" s="2" customFormat="1" x14ac:dyDescent="0.15">
      <c r="A57" s="30"/>
      <c r="B57" s="5"/>
      <c r="C57" s="5"/>
      <c r="D57" s="3" t="s">
        <v>38</v>
      </c>
      <c r="E57" s="7">
        <v>2</v>
      </c>
      <c r="F57" s="7">
        <v>6</v>
      </c>
      <c r="G57" s="31" t="s">
        <v>64</v>
      </c>
      <c r="H57" s="8"/>
    </row>
    <row r="58" spans="1:8" s="2" customFormat="1" x14ac:dyDescent="0.15">
      <c r="A58" s="30"/>
      <c r="B58" s="5"/>
      <c r="C58" s="3" t="s">
        <v>155</v>
      </c>
      <c r="D58" s="3" t="s">
        <v>165</v>
      </c>
      <c r="E58" s="7">
        <v>1</v>
      </c>
      <c r="F58" s="7">
        <v>9</v>
      </c>
      <c r="G58" s="31" t="s">
        <v>101</v>
      </c>
    </row>
    <row r="59" spans="1:8" s="2" customFormat="1" x14ac:dyDescent="0.15">
      <c r="A59" s="30"/>
      <c r="B59" s="5"/>
      <c r="C59" s="3" t="s">
        <v>156</v>
      </c>
      <c r="D59" s="3" t="s">
        <v>166</v>
      </c>
      <c r="E59" s="7">
        <v>1</v>
      </c>
      <c r="F59" s="7">
        <v>13</v>
      </c>
      <c r="G59" s="31" t="s">
        <v>54</v>
      </c>
    </row>
    <row r="60" spans="1:8" s="2" customFormat="1" x14ac:dyDescent="0.15">
      <c r="A60" s="30"/>
      <c r="B60" s="5"/>
      <c r="C60" s="3" t="s">
        <v>157</v>
      </c>
      <c r="D60" s="3" t="s">
        <v>167</v>
      </c>
      <c r="E60" s="7">
        <v>1</v>
      </c>
      <c r="F60" s="7">
        <v>34</v>
      </c>
      <c r="G60" s="31" t="s">
        <v>115</v>
      </c>
    </row>
    <row r="61" spans="1:8" s="2" customFormat="1" x14ac:dyDescent="0.15">
      <c r="A61" s="30"/>
      <c r="B61" s="5"/>
      <c r="C61" s="3" t="s">
        <v>158</v>
      </c>
      <c r="D61" s="3" t="s">
        <v>168</v>
      </c>
      <c r="E61" s="7">
        <v>1</v>
      </c>
      <c r="F61" s="7">
        <v>5</v>
      </c>
      <c r="G61" s="31" t="s">
        <v>54</v>
      </c>
    </row>
    <row r="62" spans="1:8" s="2" customFormat="1" x14ac:dyDescent="0.15">
      <c r="A62" s="30"/>
      <c r="B62" s="16" t="s">
        <v>8</v>
      </c>
      <c r="C62" s="21"/>
      <c r="D62" s="15"/>
      <c r="E62" s="7">
        <f>SUM(E63:E64)</f>
        <v>2</v>
      </c>
      <c r="F62" s="7">
        <f>SUM(F63:F64)</f>
        <v>10</v>
      </c>
      <c r="G62" s="31"/>
    </row>
    <row r="63" spans="1:8" s="2" customFormat="1" x14ac:dyDescent="0.15">
      <c r="A63" s="30"/>
      <c r="B63" s="20"/>
      <c r="C63" s="42"/>
      <c r="D63" s="3" t="s">
        <v>56</v>
      </c>
      <c r="E63" s="7">
        <v>1</v>
      </c>
      <c r="F63" s="7">
        <v>7</v>
      </c>
      <c r="G63" s="31" t="s">
        <v>57</v>
      </c>
    </row>
    <row r="64" spans="1:8" s="2" customFormat="1" x14ac:dyDescent="0.15">
      <c r="A64" s="32"/>
      <c r="B64" s="50"/>
      <c r="C64" s="51"/>
      <c r="D64" s="34" t="s">
        <v>69</v>
      </c>
      <c r="E64" s="35">
        <v>1</v>
      </c>
      <c r="F64" s="35">
        <v>3</v>
      </c>
      <c r="G64" s="36" t="s">
        <v>70</v>
      </c>
    </row>
    <row r="65" spans="1:9" s="2" customFormat="1" x14ac:dyDescent="0.15">
      <c r="A65" s="52" t="s">
        <v>26</v>
      </c>
      <c r="B65" s="57" t="s">
        <v>108</v>
      </c>
      <c r="C65" s="54"/>
      <c r="D65" s="53" t="s">
        <v>109</v>
      </c>
      <c r="E65" s="55">
        <v>1</v>
      </c>
      <c r="F65" s="55">
        <v>30</v>
      </c>
      <c r="G65" s="56" t="s">
        <v>110</v>
      </c>
    </row>
    <row r="66" spans="1:9" s="2" customFormat="1" x14ac:dyDescent="0.15">
      <c r="A66" s="37" t="s">
        <v>40</v>
      </c>
      <c r="B66" s="38"/>
      <c r="C66" s="39"/>
      <c r="D66" s="40"/>
      <c r="E66" s="41">
        <f>SUM(E67,E70)</f>
        <v>72</v>
      </c>
      <c r="F66" s="41">
        <f>SUM(F67,F70)</f>
        <v>2611</v>
      </c>
      <c r="G66" s="29"/>
    </row>
    <row r="67" spans="1:9" s="2" customFormat="1" x14ac:dyDescent="0.15">
      <c r="A67" s="30"/>
      <c r="B67" s="16" t="s">
        <v>41</v>
      </c>
      <c r="C67" s="21"/>
      <c r="D67" s="15"/>
      <c r="E67" s="7">
        <f>SUM(E68:E69)</f>
        <v>35</v>
      </c>
      <c r="F67" s="7">
        <f>SUM(F68:F69)</f>
        <v>1240</v>
      </c>
      <c r="G67" s="31"/>
    </row>
    <row r="68" spans="1:9" x14ac:dyDescent="0.15">
      <c r="A68" s="30"/>
      <c r="B68" s="20"/>
      <c r="C68" s="42"/>
      <c r="D68" s="3" t="s">
        <v>53</v>
      </c>
      <c r="E68" s="7">
        <v>1</v>
      </c>
      <c r="F68" s="7">
        <v>185</v>
      </c>
      <c r="G68" s="31" t="s">
        <v>54</v>
      </c>
    </row>
    <row r="69" spans="1:9" s="2" customFormat="1" ht="40.5" x14ac:dyDescent="0.15">
      <c r="A69" s="30"/>
      <c r="B69" s="20"/>
      <c r="C69" s="23"/>
      <c r="D69" s="3" t="s">
        <v>13</v>
      </c>
      <c r="E69" s="7">
        <v>34</v>
      </c>
      <c r="F69" s="7">
        <v>1055</v>
      </c>
      <c r="G69" s="31" t="s">
        <v>138</v>
      </c>
      <c r="I69" s="8"/>
    </row>
    <row r="70" spans="1:9" s="2" customFormat="1" x14ac:dyDescent="0.15">
      <c r="A70" s="30"/>
      <c r="B70" s="16" t="s">
        <v>39</v>
      </c>
      <c r="C70" s="18"/>
      <c r="D70" s="15"/>
      <c r="E70" s="7">
        <f>SUM(E71,E77)</f>
        <v>37</v>
      </c>
      <c r="F70" s="7">
        <f>SUM(F71,F77)</f>
        <v>1371</v>
      </c>
      <c r="G70" s="31"/>
    </row>
    <row r="71" spans="1:9" s="2" customFormat="1" x14ac:dyDescent="0.15">
      <c r="A71" s="30"/>
      <c r="B71" s="5"/>
      <c r="C71" s="16" t="s">
        <v>159</v>
      </c>
      <c r="D71" s="15"/>
      <c r="E71" s="7">
        <f>SUM(E72:E76)</f>
        <v>13</v>
      </c>
      <c r="F71" s="7">
        <f>SUM(F72:F76)</f>
        <v>291</v>
      </c>
      <c r="G71" s="31"/>
    </row>
    <row r="72" spans="1:9" s="2" customFormat="1" x14ac:dyDescent="0.15">
      <c r="A72" s="30"/>
      <c r="B72" s="5"/>
      <c r="C72" s="5"/>
      <c r="D72" s="3" t="s">
        <v>139</v>
      </c>
      <c r="E72" s="7">
        <v>1</v>
      </c>
      <c r="F72" s="7">
        <v>31</v>
      </c>
      <c r="G72" s="31" t="s">
        <v>140</v>
      </c>
    </row>
    <row r="73" spans="1:9" s="2" customFormat="1" x14ac:dyDescent="0.15">
      <c r="A73" s="30"/>
      <c r="B73" s="5"/>
      <c r="C73" s="5"/>
      <c r="D73" s="3" t="s">
        <v>103</v>
      </c>
      <c r="E73" s="7">
        <v>1</v>
      </c>
      <c r="F73" s="7">
        <v>25</v>
      </c>
      <c r="G73" s="31" t="s">
        <v>104</v>
      </c>
    </row>
    <row r="74" spans="1:9" s="2" customFormat="1" x14ac:dyDescent="0.15">
      <c r="A74" s="30"/>
      <c r="B74" s="5"/>
      <c r="C74" s="5"/>
      <c r="D74" s="3" t="s">
        <v>72</v>
      </c>
      <c r="E74" s="7">
        <v>1</v>
      </c>
      <c r="F74" s="7">
        <v>45</v>
      </c>
      <c r="G74" s="31" t="s">
        <v>73</v>
      </c>
    </row>
    <row r="75" spans="1:9" s="2" customFormat="1" x14ac:dyDescent="0.15">
      <c r="A75" s="30"/>
      <c r="B75" s="5"/>
      <c r="C75" s="5"/>
      <c r="D75" s="3" t="s">
        <v>96</v>
      </c>
      <c r="E75" s="7">
        <v>1</v>
      </c>
      <c r="F75" s="7">
        <v>20</v>
      </c>
      <c r="G75" s="31" t="s">
        <v>97</v>
      </c>
    </row>
    <row r="76" spans="1:9" s="2" customFormat="1" ht="27" x14ac:dyDescent="0.15">
      <c r="A76" s="30"/>
      <c r="B76" s="5"/>
      <c r="C76" s="4"/>
      <c r="D76" s="3" t="s">
        <v>13</v>
      </c>
      <c r="E76" s="7">
        <v>9</v>
      </c>
      <c r="F76" s="7">
        <v>170</v>
      </c>
      <c r="G76" s="31" t="s">
        <v>143</v>
      </c>
    </row>
    <row r="77" spans="1:9" s="2" customFormat="1" x14ac:dyDescent="0.15">
      <c r="A77" s="30"/>
      <c r="B77" s="5"/>
      <c r="C77" s="16" t="s">
        <v>160</v>
      </c>
      <c r="D77" s="15"/>
      <c r="E77" s="7">
        <f>SUM(E78:E82)</f>
        <v>24</v>
      </c>
      <c r="F77" s="7">
        <f>SUM(F78:F82)</f>
        <v>1080</v>
      </c>
      <c r="G77" s="31"/>
    </row>
    <row r="78" spans="1:9" s="2" customFormat="1" x14ac:dyDescent="0.15">
      <c r="A78" s="30"/>
      <c r="B78" s="5"/>
      <c r="C78" s="5"/>
      <c r="D78" s="3" t="s">
        <v>77</v>
      </c>
      <c r="E78" s="7">
        <v>1</v>
      </c>
      <c r="F78" s="7">
        <v>104</v>
      </c>
      <c r="G78" s="31" t="s">
        <v>78</v>
      </c>
    </row>
    <row r="79" spans="1:9" s="2" customFormat="1" x14ac:dyDescent="0.15">
      <c r="A79" s="30"/>
      <c r="B79" s="5"/>
      <c r="C79" s="5"/>
      <c r="D79" s="3" t="s">
        <v>20</v>
      </c>
      <c r="E79" s="7">
        <v>2</v>
      </c>
      <c r="F79" s="7">
        <v>39</v>
      </c>
      <c r="G79" s="31" t="s">
        <v>68</v>
      </c>
    </row>
    <row r="80" spans="1:9" s="2" customFormat="1" x14ac:dyDescent="0.15">
      <c r="A80" s="30"/>
      <c r="B80" s="5"/>
      <c r="C80" s="5"/>
      <c r="D80" s="3" t="s">
        <v>42</v>
      </c>
      <c r="E80" s="7">
        <v>2</v>
      </c>
      <c r="F80" s="7">
        <v>75</v>
      </c>
      <c r="G80" s="31" t="s">
        <v>71</v>
      </c>
      <c r="I80" s="8"/>
    </row>
    <row r="81" spans="1:8" s="2" customFormat="1" x14ac:dyDescent="0.15">
      <c r="A81" s="30"/>
      <c r="B81" s="5"/>
      <c r="C81" s="5"/>
      <c r="D81" s="3" t="s">
        <v>17</v>
      </c>
      <c r="E81" s="7">
        <v>2</v>
      </c>
      <c r="F81" s="7">
        <v>245</v>
      </c>
      <c r="G81" s="31" t="s">
        <v>118</v>
      </c>
      <c r="H81" s="8"/>
    </row>
    <row r="82" spans="1:8" s="2" customFormat="1" ht="27" x14ac:dyDescent="0.15">
      <c r="A82" s="32"/>
      <c r="B82" s="33"/>
      <c r="C82" s="33"/>
      <c r="D82" s="34" t="s">
        <v>13</v>
      </c>
      <c r="E82" s="35">
        <v>17</v>
      </c>
      <c r="F82" s="35">
        <v>617</v>
      </c>
      <c r="G82" s="36" t="s">
        <v>136</v>
      </c>
      <c r="H82" s="8"/>
    </row>
    <row r="83" spans="1:8" s="2" customFormat="1" x14ac:dyDescent="0.15">
      <c r="A83" s="52" t="s">
        <v>43</v>
      </c>
      <c r="B83" s="57" t="s">
        <v>16</v>
      </c>
      <c r="C83" s="58"/>
      <c r="D83" s="53" t="s">
        <v>129</v>
      </c>
      <c r="E83" s="55">
        <v>1</v>
      </c>
      <c r="F83" s="55">
        <v>169</v>
      </c>
      <c r="G83" s="56" t="s">
        <v>130</v>
      </c>
    </row>
    <row r="84" spans="1:8" s="2" customFormat="1" x14ac:dyDescent="0.15">
      <c r="A84" s="52" t="s">
        <v>80</v>
      </c>
      <c r="B84" s="57" t="s">
        <v>16</v>
      </c>
      <c r="C84" s="58"/>
      <c r="D84" s="53" t="s">
        <v>13</v>
      </c>
      <c r="E84" s="55">
        <v>1</v>
      </c>
      <c r="F84" s="55">
        <v>45</v>
      </c>
      <c r="G84" s="56" t="s">
        <v>81</v>
      </c>
    </row>
    <row r="85" spans="1:8" s="2" customFormat="1" x14ac:dyDescent="0.15">
      <c r="A85" s="37" t="s">
        <v>51</v>
      </c>
      <c r="B85" s="38"/>
      <c r="C85" s="38"/>
      <c r="D85" s="40"/>
      <c r="E85" s="41">
        <f>SUM(E86,E87)</f>
        <v>6</v>
      </c>
      <c r="F85" s="41">
        <f>SUM(F86,F87)</f>
        <v>24</v>
      </c>
      <c r="G85" s="29"/>
    </row>
    <row r="86" spans="1:8" s="2" customFormat="1" x14ac:dyDescent="0.15">
      <c r="A86" s="30"/>
      <c r="B86" s="17" t="s">
        <v>50</v>
      </c>
      <c r="C86" s="15"/>
      <c r="D86" s="3" t="s">
        <v>13</v>
      </c>
      <c r="E86" s="7">
        <v>1</v>
      </c>
      <c r="F86" s="7">
        <v>7</v>
      </c>
      <c r="G86" s="31" t="s">
        <v>111</v>
      </c>
    </row>
    <row r="87" spans="1:8" s="2" customFormat="1" x14ac:dyDescent="0.15">
      <c r="A87" s="32"/>
      <c r="B87" s="59" t="s">
        <v>6</v>
      </c>
      <c r="C87" s="60"/>
      <c r="D87" s="34" t="s">
        <v>13</v>
      </c>
      <c r="E87" s="35">
        <v>5</v>
      </c>
      <c r="F87" s="35">
        <v>17</v>
      </c>
      <c r="G87" s="36" t="s">
        <v>106</v>
      </c>
      <c r="H87" s="8"/>
    </row>
    <row r="88" spans="1:8" s="2" customFormat="1" x14ac:dyDescent="0.15">
      <c r="A88" s="37" t="s">
        <v>24</v>
      </c>
      <c r="B88" s="38"/>
      <c r="C88" s="39"/>
      <c r="D88" s="40"/>
      <c r="E88" s="41">
        <f>SUM(E89,E92,E93)</f>
        <v>71</v>
      </c>
      <c r="F88" s="41">
        <f>SUM(F89,F92,F93)</f>
        <v>1143</v>
      </c>
      <c r="G88" s="29"/>
    </row>
    <row r="89" spans="1:8" s="2" customFormat="1" x14ac:dyDescent="0.15">
      <c r="A89" s="61"/>
      <c r="B89" s="16" t="s">
        <v>25</v>
      </c>
      <c r="C89" s="21"/>
      <c r="D89" s="18"/>
      <c r="E89" s="7">
        <f>SUM(E90:E91)</f>
        <v>2</v>
      </c>
      <c r="F89" s="7">
        <f>SUM(F90:F91)</f>
        <v>49</v>
      </c>
      <c r="G89" s="31"/>
    </row>
    <row r="90" spans="1:8" s="2" customFormat="1" x14ac:dyDescent="0.15">
      <c r="A90" s="30"/>
      <c r="B90" s="20"/>
      <c r="C90" s="42"/>
      <c r="D90" s="4" t="s">
        <v>59</v>
      </c>
      <c r="E90" s="7">
        <v>1</v>
      </c>
      <c r="F90" s="7">
        <v>14</v>
      </c>
      <c r="G90" s="31" t="s">
        <v>58</v>
      </c>
    </row>
    <row r="91" spans="1:8" s="2" customFormat="1" x14ac:dyDescent="0.15">
      <c r="A91" s="30"/>
      <c r="B91" s="43"/>
      <c r="C91" s="23"/>
      <c r="D91" s="3" t="s">
        <v>13</v>
      </c>
      <c r="E91" s="7">
        <v>1</v>
      </c>
      <c r="F91" s="7">
        <v>35</v>
      </c>
      <c r="G91" s="31" t="s">
        <v>131</v>
      </c>
      <c r="H91" s="8"/>
    </row>
    <row r="92" spans="1:8" s="2" customFormat="1" x14ac:dyDescent="0.15">
      <c r="A92" s="30"/>
      <c r="B92" s="17" t="s">
        <v>5</v>
      </c>
      <c r="C92" s="15"/>
      <c r="D92" s="3" t="s">
        <v>13</v>
      </c>
      <c r="E92" s="7">
        <v>8</v>
      </c>
      <c r="F92" s="7">
        <v>234</v>
      </c>
      <c r="G92" s="31" t="s">
        <v>132</v>
      </c>
      <c r="H92" s="8"/>
    </row>
    <row r="93" spans="1:8" s="2" customFormat="1" x14ac:dyDescent="0.15">
      <c r="A93" s="30"/>
      <c r="B93" s="16" t="s">
        <v>15</v>
      </c>
      <c r="C93" s="21"/>
      <c r="D93" s="15"/>
      <c r="E93" s="7">
        <f>SUM(E94,E97,E103)</f>
        <v>61</v>
      </c>
      <c r="F93" s="7">
        <f>SUM(F94,F97,F103)</f>
        <v>860</v>
      </c>
      <c r="G93" s="31" t="s">
        <v>46</v>
      </c>
    </row>
    <row r="94" spans="1:8" s="2" customFormat="1" x14ac:dyDescent="0.15">
      <c r="A94" s="30"/>
      <c r="B94" s="5"/>
      <c r="C94" s="16" t="s">
        <v>161</v>
      </c>
      <c r="D94" s="15"/>
      <c r="E94" s="7">
        <f>SUM(E95:E96)</f>
        <v>10</v>
      </c>
      <c r="F94" s="7">
        <f>SUM(F95:F96)</f>
        <v>170</v>
      </c>
      <c r="G94" s="31"/>
    </row>
    <row r="95" spans="1:8" s="2" customFormat="1" x14ac:dyDescent="0.15">
      <c r="A95" s="30"/>
      <c r="B95" s="5"/>
      <c r="C95" s="5"/>
      <c r="D95" s="3" t="s">
        <v>14</v>
      </c>
      <c r="E95" s="7">
        <v>3</v>
      </c>
      <c r="F95" s="7">
        <v>44</v>
      </c>
      <c r="G95" s="31" t="s">
        <v>95</v>
      </c>
    </row>
    <row r="96" spans="1:8" s="2" customFormat="1" x14ac:dyDescent="0.15">
      <c r="A96" s="30"/>
      <c r="B96" s="5"/>
      <c r="C96" s="4"/>
      <c r="D96" s="3" t="s">
        <v>13</v>
      </c>
      <c r="E96" s="7">
        <v>7</v>
      </c>
      <c r="F96" s="7">
        <v>126</v>
      </c>
      <c r="G96" s="31" t="s">
        <v>133</v>
      </c>
    </row>
    <row r="97" spans="1:7" s="2" customFormat="1" x14ac:dyDescent="0.15">
      <c r="A97" s="30"/>
      <c r="B97" s="5"/>
      <c r="C97" s="16" t="s">
        <v>162</v>
      </c>
      <c r="D97" s="15"/>
      <c r="E97" s="7">
        <f>SUM(E98:E102)</f>
        <v>42</v>
      </c>
      <c r="F97" s="7">
        <f>SUM(F98:F102)</f>
        <v>614</v>
      </c>
      <c r="G97" s="31"/>
    </row>
    <row r="98" spans="1:7" s="2" customFormat="1" x14ac:dyDescent="0.15">
      <c r="A98" s="30"/>
      <c r="B98" s="5"/>
      <c r="C98" s="5"/>
      <c r="D98" s="3" t="s">
        <v>14</v>
      </c>
      <c r="E98" s="7">
        <v>11</v>
      </c>
      <c r="F98" s="7">
        <v>129</v>
      </c>
      <c r="G98" s="31" t="s">
        <v>105</v>
      </c>
    </row>
    <row r="99" spans="1:7" s="2" customFormat="1" x14ac:dyDescent="0.15">
      <c r="A99" s="30"/>
      <c r="B99" s="5"/>
      <c r="C99" s="5"/>
      <c r="D99" s="3" t="s">
        <v>48</v>
      </c>
      <c r="E99" s="7">
        <v>3</v>
      </c>
      <c r="F99" s="7">
        <v>61</v>
      </c>
      <c r="G99" s="31" t="s">
        <v>113</v>
      </c>
    </row>
    <row r="100" spans="1:7" s="2" customFormat="1" x14ac:dyDescent="0.15">
      <c r="A100" s="30"/>
      <c r="B100" s="5"/>
      <c r="C100" s="5"/>
      <c r="D100" s="3" t="s">
        <v>11</v>
      </c>
      <c r="E100" s="7">
        <v>2</v>
      </c>
      <c r="F100" s="7">
        <v>53</v>
      </c>
      <c r="G100" s="31" t="s">
        <v>117</v>
      </c>
    </row>
    <row r="101" spans="1:7" s="2" customFormat="1" x14ac:dyDescent="0.15">
      <c r="A101" s="30"/>
      <c r="B101" s="5"/>
      <c r="C101" s="5"/>
      <c r="D101" s="3" t="s">
        <v>49</v>
      </c>
      <c r="E101" s="7">
        <v>1</v>
      </c>
      <c r="F101" s="7">
        <v>6</v>
      </c>
      <c r="G101" s="31" t="s">
        <v>61</v>
      </c>
    </row>
    <row r="102" spans="1:7" s="2" customFormat="1" ht="54" x14ac:dyDescent="0.15">
      <c r="A102" s="30"/>
      <c r="B102" s="5"/>
      <c r="C102" s="4"/>
      <c r="D102" s="3" t="s">
        <v>13</v>
      </c>
      <c r="E102" s="7">
        <v>25</v>
      </c>
      <c r="F102" s="7">
        <v>365</v>
      </c>
      <c r="G102" s="31" t="s">
        <v>137</v>
      </c>
    </row>
    <row r="103" spans="1:7" s="2" customFormat="1" x14ac:dyDescent="0.15">
      <c r="A103" s="30"/>
      <c r="B103" s="5"/>
      <c r="C103" s="16" t="s">
        <v>163</v>
      </c>
      <c r="D103" s="15"/>
      <c r="E103" s="7">
        <f>SUM(E104:E107)</f>
        <v>9</v>
      </c>
      <c r="F103" s="7">
        <f>SUM(F104:F107)</f>
        <v>76</v>
      </c>
      <c r="G103" s="31"/>
    </row>
    <row r="104" spans="1:7" s="2" customFormat="1" x14ac:dyDescent="0.15">
      <c r="A104" s="30"/>
      <c r="B104" s="5"/>
      <c r="C104" s="5"/>
      <c r="D104" s="3" t="s">
        <v>47</v>
      </c>
      <c r="E104" s="7">
        <v>1</v>
      </c>
      <c r="F104" s="7">
        <v>9</v>
      </c>
      <c r="G104" s="31" t="s">
        <v>116</v>
      </c>
    </row>
    <row r="105" spans="1:7" s="2" customFormat="1" x14ac:dyDescent="0.15">
      <c r="A105" s="30"/>
      <c r="B105" s="5"/>
      <c r="C105" s="5"/>
      <c r="D105" s="3" t="s">
        <v>67</v>
      </c>
      <c r="E105" s="7">
        <v>2</v>
      </c>
      <c r="F105" s="7">
        <v>17</v>
      </c>
      <c r="G105" s="31" t="s">
        <v>66</v>
      </c>
    </row>
    <row r="106" spans="1:7" s="2" customFormat="1" x14ac:dyDescent="0.15">
      <c r="A106" s="30"/>
      <c r="B106" s="5"/>
      <c r="C106" s="5"/>
      <c r="D106" s="3" t="s">
        <v>18</v>
      </c>
      <c r="E106" s="7">
        <v>2</v>
      </c>
      <c r="F106" s="7">
        <v>14</v>
      </c>
      <c r="G106" s="31" t="s">
        <v>98</v>
      </c>
    </row>
    <row r="107" spans="1:7" s="2" customFormat="1" x14ac:dyDescent="0.15">
      <c r="A107" s="32"/>
      <c r="B107" s="33"/>
      <c r="C107" s="33"/>
      <c r="D107" s="34" t="s">
        <v>13</v>
      </c>
      <c r="E107" s="35">
        <v>4</v>
      </c>
      <c r="F107" s="35">
        <v>36</v>
      </c>
      <c r="G107" s="36" t="s">
        <v>141</v>
      </c>
    </row>
    <row r="108" spans="1:7" s="2" customFormat="1" x14ac:dyDescent="0.15">
      <c r="A108" s="52" t="s">
        <v>127</v>
      </c>
      <c r="B108" s="57" t="s">
        <v>126</v>
      </c>
      <c r="C108" s="58"/>
      <c r="D108" s="53" t="s">
        <v>13</v>
      </c>
      <c r="E108" s="55">
        <v>1</v>
      </c>
      <c r="F108" s="55">
        <v>37</v>
      </c>
      <c r="G108" s="56" t="s">
        <v>128</v>
      </c>
    </row>
    <row r="109" spans="1:7" s="2" customFormat="1" x14ac:dyDescent="0.15">
      <c r="A109" s="9"/>
      <c r="B109" s="9"/>
      <c r="C109" s="9"/>
      <c r="D109" s="9" t="s">
        <v>82</v>
      </c>
      <c r="E109" s="12">
        <f>SUM(E4,E14,E21,E65,E66,E83,E84,E85,E88,E108)</f>
        <v>219</v>
      </c>
      <c r="F109" s="12">
        <f>SUM(F4,F14,F21,F65,F66,F83,F84,F85,F88,F108)</f>
        <v>5025</v>
      </c>
      <c r="G109" s="13"/>
    </row>
  </sheetData>
  <sortState ref="A107:O1180">
    <sortCondition ref="A107:A1180"/>
  </sortState>
  <mergeCells count="4">
    <mergeCell ref="A2:A3"/>
    <mergeCell ref="D2:D3"/>
    <mergeCell ref="G2:G3"/>
    <mergeCell ref="B2:C3"/>
  </mergeCells>
  <phoneticPr fontId="1"/>
  <pageMargins left="0.25" right="0.25" top="0.75" bottom="0.75" header="0.3" footer="0.3"/>
  <pageSetup paperSize="9" scale="51" orientation="portrait" r:id="rId1"/>
  <ignoredErrors>
    <ignoredError sqref="E54:F54 E62:F62 E77:F77 E89:F89 E103:F1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